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2 rok\d. Informacja kwartalna z wykonania budżetu\I kwartał\"/>
    </mc:Choice>
  </mc:AlternateContent>
  <bookViews>
    <workbookView xWindow="-120" yWindow="-120" windowWidth="29040" windowHeight="15840" tabRatio="603"/>
  </bookViews>
  <sheets>
    <sheet name="Informacja I kw.2022 r. " sheetId="1" r:id="rId1"/>
  </sheets>
  <definedNames>
    <definedName name="_xlnm.Print_Area" localSheetId="0">'Informacja I kw.2022 r. '!$A$3:$G$28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17" i="1" l="1"/>
  <c r="F18" i="1"/>
  <c r="E15" i="1"/>
  <c r="D15" i="1"/>
  <c r="F22" i="1" l="1"/>
  <c r="F21" i="1"/>
  <c r="F20" i="1"/>
  <c r="F19" i="1"/>
  <c r="F16" i="1"/>
  <c r="F13" i="1"/>
  <c r="F12" i="1"/>
  <c r="E11" i="1"/>
  <c r="D11" i="1"/>
  <c r="F10" i="1"/>
  <c r="F9" i="1"/>
  <c r="E8" i="1"/>
  <c r="E14" i="1" s="1"/>
  <c r="D8" i="1"/>
  <c r="F15" i="1" l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<sst xmlns="http://schemas.openxmlformats.org/spreadsheetml/2006/main" count="25" uniqueCount="25">
  <si>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</si>
  <si>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</si>
  <si>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</si>
  <si>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</si>
  <si>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</si>
  <si>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</si>
  <si>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</si>
  <si>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</si>
  <si>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</si>
  <si>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</si>
  <si>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</si>
  <si>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</si>
  <si>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</si>
  <si>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</si>
  <si>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</si>
  <si>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</si>
  <si>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 xml:space="preserve">PLAN                                   </t>
  </si>
  <si>
    <t>Rafał Trzaskowski</t>
  </si>
  <si>
    <t>2.1.1. wykup papierów wartościowych</t>
  </si>
  <si>
    <t>I-III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</si>
  <si>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</si>
  <si>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</si>
  <si>
    <t>Informacja z wykonania budżetu m.st. Warszawy - kwartalna - za I kw. 2022 r.</t>
  </si>
  <si>
    <t>1.1. kredyty i pożyczki zaciągnięte na rynku zagr.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</si>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</sst>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1">
    <xf numFmtId="0" fontId="0" fillId="0" borderId="0"/>
    <xf numFmtId="4" fontId="12" fillId="0" borderId="12" applyNumberFormat="0" applyProtection="0">
      <alignment horizontal="right" vertical="center"/>
    </xf>
    <xf numFmtId="4" fontId="12" fillId="3" borderId="12" applyNumberFormat="0" applyProtection="0">
      <alignment vertical="center"/>
    </xf>
    <xf numFmtId="4" fontId="12" fillId="0" borderId="12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2" applyNumberFormat="0" applyAlignment="0" applyProtection="0"/>
    <xf numFmtId="0" fontId="25" fillId="24" borderId="13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2" applyNumberFormat="0" applyAlignment="0" applyProtection="0"/>
    <xf numFmtId="0" fontId="31" fillId="0" borderId="18" applyNumberFormat="0" applyFill="0" applyAlignment="0" applyProtection="0"/>
    <xf numFmtId="0" fontId="31" fillId="30" borderId="0" applyNumberFormat="0" applyBorder="0" applyAlignment="0" applyProtection="0"/>
    <xf numFmtId="0" fontId="15" fillId="29" borderId="12" applyNumberFormat="0" applyFont="0" applyAlignment="0" applyProtection="0"/>
    <xf numFmtId="0" fontId="32" fillId="33" borderId="14" applyNumberFormat="0" applyAlignment="0" applyProtection="0"/>
    <xf numFmtId="4" fontId="12" fillId="3" borderId="12" applyNumberFormat="0" applyProtection="0">
      <alignment vertical="center"/>
    </xf>
    <xf numFmtId="4" fontId="35" fillId="37" borderId="12" applyNumberFormat="0" applyProtection="0">
      <alignment vertical="center"/>
    </xf>
    <xf numFmtId="4" fontId="12" fillId="37" borderId="12" applyNumberFormat="0" applyProtection="0">
      <alignment horizontal="left" vertical="center" indent="1"/>
    </xf>
    <xf numFmtId="0" fontId="18" fillId="3" borderId="19" applyNumberFormat="0" applyProtection="0">
      <alignment horizontal="left" vertical="top" indent="1"/>
    </xf>
    <xf numFmtId="4" fontId="12" fillId="38" borderId="12" applyNumberFormat="0" applyProtection="0">
      <alignment horizontal="left" vertical="center" indent="1"/>
    </xf>
    <xf numFmtId="4" fontId="12" fillId="39" borderId="12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12" fillId="41" borderId="20" applyNumberFormat="0" applyProtection="0">
      <alignment horizontal="right" vertical="center"/>
    </xf>
    <xf numFmtId="4" fontId="12" fillId="11" borderId="12" applyNumberFormat="0" applyProtection="0">
      <alignment horizontal="right" vertical="center"/>
    </xf>
    <xf numFmtId="4" fontId="12" fillId="42" borderId="12" applyNumberFormat="0" applyProtection="0">
      <alignment horizontal="right" vertical="center"/>
    </xf>
    <xf numFmtId="4" fontId="12" fillId="32" borderId="12" applyNumberFormat="0" applyProtection="0">
      <alignment horizontal="right" vertical="center"/>
    </xf>
    <xf numFmtId="4" fontId="12" fillId="9" borderId="12" applyNumberFormat="0" applyProtection="0">
      <alignment horizontal="right" vertical="center"/>
    </xf>
    <xf numFmtId="4" fontId="12" fillId="6" borderId="12" applyNumberFormat="0" applyProtection="0">
      <alignment horizontal="right" vertical="center"/>
    </xf>
    <xf numFmtId="4" fontId="12" fillId="43" borderId="12" applyNumberFormat="0" applyProtection="0">
      <alignment horizontal="right" vertical="center"/>
    </xf>
    <xf numFmtId="4" fontId="12" fillId="44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2" fillId="5" borderId="12" applyNumberFormat="0" applyProtection="0">
      <alignment horizontal="right" vertical="center"/>
    </xf>
    <xf numFmtId="4" fontId="12" fillId="7" borderId="20" applyNumberFormat="0" applyProtection="0">
      <alignment horizontal="left" vertical="center" indent="1"/>
    </xf>
    <xf numFmtId="4" fontId="12" fillId="5" borderId="20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5" fillId="10" borderId="19" applyNumberFormat="0" applyProtection="0">
      <alignment horizontal="left" vertical="top" indent="1"/>
    </xf>
    <xf numFmtId="0" fontId="12" fillId="45" borderId="12" applyNumberFormat="0" applyProtection="0">
      <alignment horizontal="left" vertical="center" indent="1"/>
    </xf>
    <xf numFmtId="0" fontId="15" fillId="5" borderId="19" applyNumberFormat="0" applyProtection="0">
      <alignment horizontal="left" vertical="top" indent="1"/>
    </xf>
    <xf numFmtId="0" fontId="12" fillId="46" borderId="12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2" fillId="7" borderId="12" applyNumberFormat="0" applyProtection="0">
      <alignment horizontal="left" vertical="center" indent="1"/>
    </xf>
    <xf numFmtId="0" fontId="15" fillId="7" borderId="19" applyNumberFormat="0" applyProtection="0">
      <alignment horizontal="left" vertical="top" indent="1"/>
    </xf>
    <xf numFmtId="0" fontId="15" fillId="47" borderId="21" applyNumberFormat="0">
      <protection locked="0"/>
    </xf>
    <xf numFmtId="0" fontId="16" fillId="10" borderId="22" applyBorder="0"/>
    <xf numFmtId="4" fontId="17" fillId="48" borderId="19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4" fontId="35" fillId="50" borderId="12" applyNumberFormat="0" applyProtection="0">
      <alignment horizontal="right" vertical="center"/>
    </xf>
    <xf numFmtId="4" fontId="12" fillId="38" borderId="12" applyNumberFormat="0" applyProtection="0">
      <alignment horizontal="left" vertical="center" indent="1"/>
    </xf>
    <xf numFmtId="0" fontId="17" fillId="5" borderId="19" applyNumberFormat="0" applyProtection="0">
      <alignment horizontal="left" vertical="top" indent="1"/>
    </xf>
    <xf numFmtId="4" fontId="19" fillId="51" borderId="20" applyNumberFormat="0" applyProtection="0">
      <alignment horizontal="left" vertical="center" indent="1"/>
    </xf>
    <xf numFmtId="0" fontId="12" fillId="52" borderId="5"/>
    <xf numFmtId="4" fontId="20" fillId="47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14" fillId="0" borderId="12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14" fillId="0" borderId="12" xfId="46" applyNumberFormat="1" applyFont="1" applyFill="1">
      <alignment vertical="center"/>
    </xf>
    <xf numFmtId="0" fontId="3" fillId="0" borderId="7" xfId="0" applyFont="1" applyBorder="1" applyAlignment="1">
      <alignment vertical="center" wrapText="1"/>
    </xf>
    <xf numFmtId="3" fontId="14" fillId="0" borderId="10" xfId="1" applyNumberFormat="1" applyFont="1" applyBorder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91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eutral 2" xfId="90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8"/>
  <sheetViews>
    <sheetView showGridLines="0" tabSelected="1" topLeftCell="B1" zoomScaleNormal="100" workbookViewId="0">
      <selection activeCell="C15" sqref="C15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1.140625" style="2" bestFit="1" customWidth="1"/>
    <col min="9" max="9" width="12.7109375" style="2" bestFit="1" customWidth="1"/>
    <col min="10" max="10" width="17.28515625" style="2" customWidth="1"/>
    <col min="11" max="11" width="12.7109375" style="2" bestFit="1" customWidth="1"/>
    <col min="12" max="16384" width="9.140625" style="2"/>
  </cols>
  <sheetData>
    <row r="1" spans="3:11" x14ac:dyDescent="0.2">
      <c r="C1" s="1"/>
    </row>
    <row r="3" spans="3:11" ht="15.75" x14ac:dyDescent="0.2">
      <c r="C3" s="4" t="s">
        <v>22</v>
      </c>
    </row>
    <row r="4" spans="3:11" ht="12" customHeight="1" thickBot="1" x14ac:dyDescent="0.25">
      <c r="E4" s="5" t="s">
        <v>0</v>
      </c>
    </row>
    <row r="5" spans="3:11" ht="28.5" customHeight="1" thickTop="1" x14ac:dyDescent="0.2">
      <c r="C5" s="43" t="s">
        <v>1</v>
      </c>
      <c r="D5" s="45" t="s">
        <v>16</v>
      </c>
      <c r="E5" s="6" t="s">
        <v>2</v>
      </c>
      <c r="F5" s="47" t="s">
        <v>3</v>
      </c>
      <c r="G5" s="7"/>
    </row>
    <row r="6" spans="3:11" ht="18.75" customHeight="1" x14ac:dyDescent="0.2">
      <c r="C6" s="44"/>
      <c r="D6" s="46"/>
      <c r="E6" s="8" t="s">
        <v>19</v>
      </c>
      <c r="F6" s="48"/>
      <c r="G6" s="7"/>
    </row>
    <row r="7" spans="3:11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1" ht="24.95" customHeight="1" x14ac:dyDescent="0.2">
      <c r="C8" s="13" t="s">
        <v>5</v>
      </c>
      <c r="D8" s="14">
        <f>D9+D10</f>
        <v>19313534121</v>
      </c>
      <c r="E8" s="14">
        <f>E9+E10</f>
        <v>5810364681.5599995</v>
      </c>
      <c r="F8" s="32">
        <f t="shared" ref="F8:F22" si="0">E8/D8</f>
        <v>0.30084419791623074</v>
      </c>
      <c r="H8" s="21"/>
      <c r="I8" s="21"/>
    </row>
    <row r="9" spans="3:11" ht="21.75" customHeight="1" x14ac:dyDescent="0.2">
      <c r="C9" s="15" t="s">
        <v>6</v>
      </c>
      <c r="D9" s="30">
        <v>18486340816</v>
      </c>
      <c r="E9" s="30">
        <v>5561470622.3999996</v>
      </c>
      <c r="F9" s="33">
        <f t="shared" si="0"/>
        <v>0.30084215571675088</v>
      </c>
    </row>
    <row r="10" spans="3:11" ht="21.75" customHeight="1" x14ac:dyDescent="0.2">
      <c r="C10" s="15" t="s">
        <v>7</v>
      </c>
      <c r="D10" s="30">
        <v>827193305</v>
      </c>
      <c r="E10" s="30">
        <v>248894059.16</v>
      </c>
      <c r="F10" s="33">
        <f t="shared" si="0"/>
        <v>0.30088983754528814</v>
      </c>
    </row>
    <row r="11" spans="3:11" ht="24.95" customHeight="1" x14ac:dyDescent="0.2">
      <c r="C11" s="13" t="s">
        <v>8</v>
      </c>
      <c r="D11" s="14">
        <f>D12+D13</f>
        <v>22117734109</v>
      </c>
      <c r="E11" s="14">
        <f>E12+E13</f>
        <v>4743597887.1000004</v>
      </c>
      <c r="F11" s="32">
        <f t="shared" si="0"/>
        <v>0.21447033695778842</v>
      </c>
      <c r="I11" s="21"/>
      <c r="J11" s="21"/>
    </row>
    <row r="12" spans="3:11" ht="21.95" customHeight="1" x14ac:dyDescent="0.2">
      <c r="C12" s="16" t="s">
        <v>9</v>
      </c>
      <c r="D12" s="40">
        <v>18770412013</v>
      </c>
      <c r="E12" s="40">
        <v>4404499807.8000002</v>
      </c>
      <c r="F12" s="34">
        <f t="shared" si="0"/>
        <v>0.23465120556488236</v>
      </c>
      <c r="I12" s="21"/>
    </row>
    <row r="13" spans="3:11" ht="21.95" customHeight="1" x14ac:dyDescent="0.2">
      <c r="C13" s="16" t="s">
        <v>10</v>
      </c>
      <c r="D13" s="40">
        <v>3347322096</v>
      </c>
      <c r="E13" s="40">
        <v>339098079.30000001</v>
      </c>
      <c r="F13" s="34">
        <f t="shared" si="0"/>
        <v>0.10130428730035188</v>
      </c>
    </row>
    <row r="14" spans="3:11" ht="30.75" customHeight="1" x14ac:dyDescent="0.2">
      <c r="C14" s="13" t="s">
        <v>11</v>
      </c>
      <c r="D14" s="14">
        <f>D8-D11</f>
        <v>-2804199988</v>
      </c>
      <c r="E14" s="14">
        <f>E8-E11</f>
        <v>1066766794.4599991</v>
      </c>
      <c r="F14" s="34"/>
      <c r="I14" s="21"/>
    </row>
    <row r="15" spans="3:11" ht="24.75" customHeight="1" x14ac:dyDescent="0.2">
      <c r="C15" s="19" t="s">
        <v>12</v>
      </c>
      <c r="D15" s="20">
        <f>D16+D18+D19</f>
        <v>3355481305</v>
      </c>
      <c r="E15" s="20">
        <f>E16+E18+E19</f>
        <v>4015452687.9300003</v>
      </c>
      <c r="F15" s="35">
        <f t="shared" si="0"/>
        <v>1.1966845656229934</v>
      </c>
      <c r="I15" s="21"/>
      <c r="K15" s="21"/>
    </row>
    <row r="16" spans="3:11" ht="24" customHeight="1" x14ac:dyDescent="0.2">
      <c r="C16" s="22" t="s">
        <v>23</v>
      </c>
      <c r="D16" s="30">
        <v>1490000000</v>
      </c>
      <c r="E16" s="18">
        <v>0</v>
      </c>
      <c r="F16" s="38">
        <f t="shared" si="0"/>
        <v>0</v>
      </c>
      <c r="K16" s="21"/>
    </row>
    <row r="17" spans="3:10" ht="18.75" hidden="1" customHeight="1" x14ac:dyDescent="0.2">
      <c r="C17" s="22" t="s">
        <v>13</v>
      </c>
      <c r="D17" s="17"/>
      <c r="E17" s="18"/>
      <c r="F17" s="38" t="e">
        <f t="shared" si="0"/>
        <v>#DIV/0!</v>
      </c>
    </row>
    <row r="18" spans="3:10" ht="45.75" customHeight="1" x14ac:dyDescent="0.2">
      <c r="C18" s="22" t="s">
        <v>20</v>
      </c>
      <c r="D18" s="30">
        <v>20021065</v>
      </c>
      <c r="E18" s="18">
        <v>21873665.760000002</v>
      </c>
      <c r="F18" s="38">
        <f t="shared" si="0"/>
        <v>1.0925325780621562</v>
      </c>
    </row>
    <row r="19" spans="3:10" ht="43.5" customHeight="1" x14ac:dyDescent="0.2">
      <c r="C19" s="22" t="s">
        <v>21</v>
      </c>
      <c r="D19" s="30">
        <v>1845460240</v>
      </c>
      <c r="E19" s="31">
        <v>3993579022.1700001</v>
      </c>
      <c r="F19" s="28">
        <f t="shared" si="0"/>
        <v>2.164001659645618</v>
      </c>
    </row>
    <row r="20" spans="3:10" ht="21.75" customHeight="1" x14ac:dyDescent="0.2">
      <c r="C20" s="19" t="s">
        <v>14</v>
      </c>
      <c r="D20" s="20">
        <f>D21</f>
        <v>551281317</v>
      </c>
      <c r="E20" s="20">
        <f>E21</f>
        <v>14136926.59</v>
      </c>
      <c r="F20" s="35">
        <f t="shared" si="0"/>
        <v>2.5643761459088227E-2</v>
      </c>
    </row>
    <row r="21" spans="3:10" ht="27" customHeight="1" x14ac:dyDescent="0.2">
      <c r="C21" s="41" t="s">
        <v>24</v>
      </c>
      <c r="D21" s="39">
        <v>551281317</v>
      </c>
      <c r="E21" s="39">
        <v>14136926.59</v>
      </c>
      <c r="F21" s="36">
        <f t="shared" si="0"/>
        <v>2.5643761459088227E-2</v>
      </c>
      <c r="I21" s="21"/>
      <c r="J21" s="21"/>
    </row>
    <row r="22" spans="3:10" ht="29.25" customHeight="1" thickBot="1" x14ac:dyDescent="0.25">
      <c r="C22" s="23" t="s">
        <v>18</v>
      </c>
      <c r="D22" s="42">
        <v>452157000</v>
      </c>
      <c r="E22" s="29"/>
      <c r="F22" s="37">
        <f t="shared" si="0"/>
        <v>0</v>
      </c>
    </row>
    <row r="23" spans="3:10" ht="12" customHeight="1" thickTop="1" x14ac:dyDescent="0.2">
      <c r="C23" s="24"/>
      <c r="D23" s="25"/>
      <c r="E23" s="25"/>
      <c r="F23" s="26"/>
    </row>
    <row r="24" spans="3:10" ht="12" customHeight="1" x14ac:dyDescent="0.2">
      <c r="C24" s="24"/>
      <c r="D24" s="25"/>
      <c r="E24" s="25"/>
      <c r="F24" s="26"/>
    </row>
    <row r="25" spans="3:10" ht="12" customHeight="1" x14ac:dyDescent="0.2">
      <c r="C25" s="24"/>
      <c r="D25" s="25"/>
      <c r="E25" s="25"/>
      <c r="F25" s="26"/>
      <c r="J25" s="27"/>
    </row>
    <row r="26" spans="3:10" ht="12" customHeight="1" x14ac:dyDescent="0.2">
      <c r="C26" s="2" t="s">
        <v>15</v>
      </c>
      <c r="D26" s="25"/>
      <c r="E26" s="25"/>
      <c r="F26" s="26"/>
      <c r="J26" s="27"/>
    </row>
    <row r="27" spans="3:10" ht="12.75" customHeight="1" x14ac:dyDescent="0.2">
      <c r="C27" s="27"/>
    </row>
    <row r="28" spans="3:10" x14ac:dyDescent="0.2">
      <c r="C28" s="27" t="s">
        <v>17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 kw.2022 r. </vt:lpstr>
      <vt:lpstr>'Informacja I kw.2022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1 kwartał 2022 roku</dc:title>
  <dc:creator>Malarowska Bożena</dc:creator>
  <cp:lastModifiedBy>Zieliński Zbigniew</cp:lastModifiedBy>
  <cp:lastPrinted>2022-04-22T13:20:16Z</cp:lastPrinted>
  <dcterms:created xsi:type="dcterms:W3CDTF">2017-10-24T08:40:51Z</dcterms:created>
  <dcterms:modified xsi:type="dcterms:W3CDTF">2022-04-26T09:23:45Z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