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mborska\Desktop\"/>
    </mc:Choice>
  </mc:AlternateContent>
  <bookViews>
    <workbookView xWindow="0" yWindow="0" windowWidth="28800" windowHeight="11700" firstSheet="1" activeTab="1"/>
  </bookViews>
  <sheets>
    <sheet name="Bilans_z_wyk_budz" sheetId="1" state="hidden" r:id="rId1"/>
    <sheet name="Noty" sheetId="5" r:id="rId2"/>
  </sheets>
  <definedNames>
    <definedName name="_xlnm.Print_Area" localSheetId="1">Noty!$A$1:$L$756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1" i="5" l="1"/>
  <c r="F661" i="5"/>
  <c r="D625" i="5"/>
  <c r="C625" i="5"/>
  <c r="E580" i="5"/>
  <c r="F580" i="5"/>
  <c r="E219" i="5" l="1"/>
  <c r="F219" i="5"/>
  <c r="G219" i="5"/>
  <c r="H219" i="5"/>
  <c r="I219" i="5"/>
  <c r="G454" i="5" l="1"/>
  <c r="F454" i="5"/>
  <c r="G449" i="5"/>
  <c r="F449" i="5"/>
  <c r="G461" i="5" l="1"/>
  <c r="F461" i="5"/>
  <c r="C461" i="5"/>
  <c r="F656" i="5" l="1"/>
  <c r="B449" i="5"/>
  <c r="C449" i="5"/>
  <c r="D449" i="5"/>
  <c r="H449" i="5"/>
  <c r="I449" i="5"/>
  <c r="E449" i="5"/>
  <c r="B454" i="5"/>
  <c r="C454" i="5"/>
  <c r="D454" i="5"/>
  <c r="H454" i="5"/>
  <c r="I454" i="5"/>
  <c r="E454" i="5"/>
  <c r="I461" i="5" l="1"/>
  <c r="D461" i="5"/>
  <c r="H461" i="5"/>
  <c r="B461" i="5"/>
  <c r="E461" i="5"/>
  <c r="F700" i="5" l="1"/>
  <c r="E700" i="5"/>
  <c r="F697" i="5"/>
  <c r="E697" i="5"/>
  <c r="F679" i="5"/>
  <c r="E679" i="5"/>
  <c r="F676" i="5"/>
  <c r="E676" i="5"/>
  <c r="F673" i="5"/>
  <c r="E673" i="5"/>
  <c r="F654" i="5"/>
  <c r="F667" i="5" s="1"/>
  <c r="E656" i="5"/>
  <c r="F636" i="5"/>
  <c r="E636" i="5"/>
  <c r="F631" i="5"/>
  <c r="E631" i="5"/>
  <c r="F567" i="5"/>
  <c r="E567" i="5"/>
  <c r="C542" i="5"/>
  <c r="B542" i="5"/>
  <c r="C537" i="5"/>
  <c r="B537" i="5"/>
  <c r="C531" i="5"/>
  <c r="B531" i="5"/>
  <c r="C526" i="5"/>
  <c r="B526" i="5"/>
  <c r="C496" i="5"/>
  <c r="E487" i="5"/>
  <c r="D487" i="5"/>
  <c r="C487" i="5"/>
  <c r="B487" i="5"/>
  <c r="D429" i="5"/>
  <c r="C429" i="5"/>
  <c r="D415" i="5"/>
  <c r="C415" i="5"/>
  <c r="D407" i="5"/>
  <c r="C407" i="5"/>
  <c r="D331" i="5"/>
  <c r="C331" i="5"/>
  <c r="E316" i="5"/>
  <c r="D316" i="5"/>
  <c r="C316" i="5"/>
  <c r="B316" i="5"/>
  <c r="E308" i="5"/>
  <c r="D308" i="5"/>
  <c r="C308" i="5"/>
  <c r="B308" i="5"/>
  <c r="D291" i="5"/>
  <c r="C291" i="5"/>
  <c r="D279" i="5"/>
  <c r="C279" i="5"/>
  <c r="D132" i="5"/>
  <c r="C132" i="5"/>
  <c r="I119" i="5"/>
  <c r="H119" i="5"/>
  <c r="F119" i="5"/>
  <c r="E119" i="5"/>
  <c r="D119" i="5"/>
  <c r="C119" i="5"/>
  <c r="B119" i="5"/>
  <c r="C68" i="5"/>
  <c r="C66" i="5"/>
  <c r="F12" i="1"/>
  <c r="E12" i="1"/>
  <c r="E11" i="1" s="1"/>
  <c r="F11" i="1"/>
  <c r="C10" i="1"/>
  <c r="B10" i="1"/>
  <c r="C9" i="1"/>
  <c r="B9" i="1"/>
  <c r="B21" i="1" s="1"/>
  <c r="F6" i="1"/>
  <c r="E6" i="1"/>
  <c r="C6" i="1"/>
  <c r="B6" i="1"/>
  <c r="F5" i="1"/>
  <c r="F21" i="1" s="1"/>
  <c r="E5" i="1"/>
  <c r="E21" i="1" s="1"/>
  <c r="C5" i="1"/>
  <c r="C21" i="1" s="1"/>
  <c r="B5" i="1"/>
  <c r="E654" i="5" l="1"/>
  <c r="E667" i="5" s="1"/>
  <c r="D420" i="5"/>
  <c r="B536" i="5"/>
  <c r="B525" i="5"/>
  <c r="C525" i="5"/>
  <c r="F686" i="5"/>
  <c r="C536" i="5"/>
  <c r="E709" i="5"/>
  <c r="E647" i="5"/>
  <c r="C420" i="5"/>
  <c r="C283" i="5"/>
  <c r="F647" i="5"/>
  <c r="F709" i="5"/>
  <c r="D283" i="5"/>
  <c r="E610" i="5"/>
  <c r="E686" i="5"/>
  <c r="F610" i="5"/>
  <c r="C69" i="5" l="1"/>
</calcChain>
</file>

<file path=xl/sharedStrings.xml><?xml version="1.0" encoding="utf-8"?>
<sst xmlns="http://schemas.openxmlformats.org/spreadsheetml/2006/main" count="792" uniqueCount="540">
  <si>
    <r>
      <t xml:space="preserve">Nazwa i adres jednostki sprawozdawczej                                                                                                                       </t>
    </r>
    <r>
      <rPr>
        <b/>
        <sz val="11"/>
        <rFont val="Arial CE"/>
        <family val="2"/>
        <charset val="238"/>
      </rPr>
      <t xml:space="preserve">                                                                                                           </t>
    </r>
    <r>
      <rPr>
        <sz val="11"/>
        <rFont val="Arial CE"/>
        <family val="2"/>
        <charset val="238"/>
      </rPr>
      <t xml:space="preserve">                                                                                                           numer identyfikacyjny </t>
    </r>
    <r>
      <rPr>
        <sz val="11"/>
        <rFont val="Arial CE"/>
        <charset val="238"/>
      </rPr>
      <t xml:space="preserve">REGON </t>
    </r>
  </si>
  <si>
    <r>
      <t xml:space="preserve">BILANS </t>
    </r>
    <r>
      <rPr>
        <sz val="11"/>
        <rFont val="Arial CE"/>
        <charset val="238"/>
      </rPr>
      <t xml:space="preserve">                                                                                                                                                         </t>
    </r>
    <r>
      <rPr>
        <b/>
        <sz val="11"/>
        <rFont val="Arial CE"/>
        <charset val="238"/>
      </rPr>
      <t xml:space="preserve">z wykonania budżetu  </t>
    </r>
    <r>
      <rPr>
        <sz val="11"/>
        <rFont val="Arial CE"/>
        <charset val="238"/>
      </rPr>
      <t xml:space="preserve">                                                                                                                           jednostki samorządu terytorialnego                                                                                                                     sporządzony na dzień 31.12.20... r.</t>
    </r>
  </si>
  <si>
    <t>Adresat:</t>
  </si>
  <si>
    <t>AKTYWA</t>
  </si>
  <si>
    <t>Stan na początek roku</t>
  </si>
  <si>
    <t>Stan na koniec roku</t>
  </si>
  <si>
    <t>PASYWA</t>
  </si>
  <si>
    <t xml:space="preserve">Stan na koniec roku </t>
  </si>
  <si>
    <t>I. Środki pieniężne</t>
  </si>
  <si>
    <t>I. Zobowiązania</t>
  </si>
  <si>
    <t xml:space="preserve">1.Środki pieniężne </t>
  </si>
  <si>
    <t>1. Zobowiązania finansowe</t>
  </si>
  <si>
    <t>1.1.Środki pieniężne budżetu</t>
  </si>
  <si>
    <t>1.1. Krótkoterminowe (do 12 miesięcy)</t>
  </si>
  <si>
    <t>1.2. Pozostałe środki pieniężne</t>
  </si>
  <si>
    <t>1.2. Długoterminowe (powyżej 12 miesięcy)</t>
  </si>
  <si>
    <t>II. Należności i rozliczenia</t>
  </si>
  <si>
    <t>2. Zobowiązania wobec budżetów</t>
  </si>
  <si>
    <t>1. Należności finansowe</t>
  </si>
  <si>
    <t>3. Pozostałe zobowiązania</t>
  </si>
  <si>
    <t>II. Aktywa netto budżetu</t>
  </si>
  <si>
    <t>1.Wynik wykonania budżetu (+,-)</t>
  </si>
  <si>
    <t>2. Należności od budżetów</t>
  </si>
  <si>
    <t>1.1. Nadwyżka budżetu(+)</t>
  </si>
  <si>
    <t xml:space="preserve">3.Pozostałe należności i rozliczenia </t>
  </si>
  <si>
    <t>1.2  Deficyt budżetu (-)</t>
  </si>
  <si>
    <t>III. Rozliczenia międzyokresowe</t>
  </si>
  <si>
    <t>1.3. Niewykonane wydatki (-)</t>
  </si>
  <si>
    <t>2. Wynik na operacjach niekasowych (+,-)</t>
  </si>
  <si>
    <t>3. Rezerwa na     niewygasające wydatki</t>
  </si>
  <si>
    <t>4. Środki z prywatyzacji</t>
  </si>
  <si>
    <t>5. Skumulowany wynik budżetu (+,-)</t>
  </si>
  <si>
    <t>Suma aktywów</t>
  </si>
  <si>
    <t>Suma pasywów</t>
  </si>
  <si>
    <t>.............................                                                                                                                                                                                                                                 (skarbnik)</t>
  </si>
  <si>
    <t>……………………………...                                                                                                                       ( rok, miesiąc, dzień )</t>
  </si>
  <si>
    <t>...............................                                                                                                                                                                                                                                                                           (zarząd)</t>
  </si>
  <si>
    <t>………………………….</t>
  </si>
  <si>
    <t>(rok, miesiąc, dzień)</t>
  </si>
  <si>
    <t>..................................</t>
  </si>
  <si>
    <t>(główny księgowy)</t>
  </si>
  <si>
    <t>(kierownik jednostki)</t>
  </si>
  <si>
    <t xml:space="preserve">II.1.1.a. Rzeczowy majątek trwały - zmiany w ciągu roku obrotowego </t>
  </si>
  <si>
    <t>ŚRODKI TRWAŁE</t>
  </si>
  <si>
    <t>Rzeczowy majątek trwały</t>
  </si>
  <si>
    <t>Grunty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</si>
  <si>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</si>
  <si>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</si>
  <si>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</si>
  <si>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</si>
  <si>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</si>
  <si>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</si>
  <si>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</si>
  <si>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</si>
  <si>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</si>
  <si>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</si>
  <si>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</si>
  <si>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</si>
  <si>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</si>
  <si>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</si>
  <si>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</si>
  <si>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</si>
  <si>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</si>
  <si>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</si>
  <si>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</si>
  <si>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</si>
  <si>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</si>
  <si>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</si>
  <si>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</si>
  <si>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</si>
  <si>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</si>
  <si>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</si>
  <si>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</si>
  <si>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</si>
  <si>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</si>
  <si>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</si>
  <si>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</si>
  <si>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</si>
  <si>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</si>
  <si>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</si>
  <si>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</si>
  <si>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</si>
  <si>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</si>
  <si>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</si>
  <si>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</si>
  <si>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</si>
  <si>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</si>
  <si>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</si>
  <si>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</si>
  <si>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</si>
  <si>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</si>
  <si>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</si>
  <si>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</si>
  <si>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</si>
  <si>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</si>
  <si>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</si>
  <si>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</si>
  <si>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</si>
  <si>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</si>
  <si>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</si>
  <si>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</si>
  <si>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</si>
  <si>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</si>
  <si>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</si>
  <si>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</si>
  <si>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</si>
  <si>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</si>
  <si>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</si>
  <si>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</si>
  <si>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</si>
  <si>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</si>
  <si>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</si>
  <si>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</si>
  <si>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</si>
  <si>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</si>
  <si>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>Udział w kapitale własnym (%)</t>
  </si>
  <si>
    <t>Odpis</t>
  </si>
  <si>
    <t>Wartość bilansowa udziałów/akcji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</si>
  <si>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</si>
  <si>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</si>
  <si>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</si>
  <si>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</si>
  <si>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</si>
  <si>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</si>
  <si>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</si>
  <si>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</si>
  <si>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</si>
  <si>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</si>
  <si>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</si>
  <si>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</si>
  <si>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</si>
  <si>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</si>
  <si>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</si>
  <si>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</si>
  <si>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</si>
  <si>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</si>
  <si>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</si>
  <si>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</si>
  <si>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</si>
  <si>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</si>
  <si>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</si>
  <si>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</si>
  <si>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</si>
  <si>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</si>
  <si>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</si>
  <si>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</si>
  <si>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</si>
  <si>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</si>
  <si>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</si>
  <si>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</si>
  <si>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</si>
  <si>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</si>
  <si>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</si>
  <si>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</si>
  <si>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</si>
  <si>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</si>
  <si>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</si>
  <si>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</si>
  <si>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</si>
  <si>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</si>
  <si>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</si>
  <si>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</si>
  <si>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</si>
  <si>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</si>
  <si>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</si>
  <si>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</si>
  <si>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</si>
  <si>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</si>
  <si>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</si>
  <si>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</si>
  <si>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</si>
  <si>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</si>
  <si>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</si>
  <si>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</si>
  <si>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</si>
  <si>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</si>
  <si>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</si>
  <si>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</si>
  <si>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</si>
  <si>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</si>
  <si>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</si>
  <si>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</si>
  <si>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</si>
  <si>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</si>
  <si>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</si>
  <si>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</si>
  <si>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</si>
  <si>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</si>
  <si>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</si>
  <si>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</si>
  <si>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</si>
  <si>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</si>
  <si>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</si>
  <si>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</si>
  <si>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</si>
  <si>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</si>
  <si>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</si>
  <si>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</si>
  <si>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</si>
  <si>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</si>
  <si>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</si>
  <si>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</si>
  <si>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</si>
  <si>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</si>
  <si>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</si>
  <si>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</si>
  <si>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</si>
  <si>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</si>
  <si>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</si>
  <si>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</si>
  <si>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</si>
  <si>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</si>
  <si>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</si>
  <si>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</si>
  <si>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</si>
  <si>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</si>
  <si>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</si>
  <si>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</si>
  <si>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</si>
  <si>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</si>
  <si>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</si>
  <si>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</si>
  <si>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</si>
  <si>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</si>
  <si>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</si>
  <si>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</si>
  <si>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</si>
  <si>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</si>
  <si>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</si>
  <si>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</si>
  <si>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</si>
  <si>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</si>
  <si>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</si>
  <si>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</si>
  <si>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</si>
  <si>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</si>
  <si>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</si>
  <si>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</si>
  <si>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</si>
  <si>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</si>
  <si>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</si>
  <si>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</si>
  <si>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</si>
  <si>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</si>
  <si>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</si>
  <si>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</si>
  <si>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</si>
  <si>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</si>
  <si>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</si>
  <si>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</si>
  <si>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</si>
  <si>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</si>
  <si>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</si>
  <si>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</si>
  <si>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</si>
  <si>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</si>
  <si>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</si>
  <si>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</si>
  <si>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</si>
  <si>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</si>
  <si>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</si>
  <si>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</si>
  <si>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</si>
  <si>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</si>
  <si>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</si>
  <si>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</si>
  <si>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</si>
  <si>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</si>
  <si>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</si>
  <si>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</si>
  <si>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</si>
  <si>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</si>
  <si>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</si>
  <si>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</si>
  <si>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</si>
  <si>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</si>
  <si>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</si>
  <si>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</si>
  <si>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</si>
  <si>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</si>
  <si>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</si>
  <si>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</si>
  <si>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</si>
  <si>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</si>
  <si>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</si>
  <si>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</si>
  <si>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</si>
  <si>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</si>
  <si>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</si>
  <si>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</si>
  <si>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</si>
  <si>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</si>
  <si>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</si>
  <si>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</si>
  <si>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</si>
  <si>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</si>
  <si>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</si>
  <si>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</si>
  <si>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</si>
  <si>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</si>
  <si>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</si>
  <si>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</si>
  <si>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</si>
  <si>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</si>
  <si>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</si>
  <si>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</si>
  <si>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</si>
  <si>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</si>
  <si>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</si>
  <si>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</si>
  <si>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</si>
  <si>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</si>
  <si>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</si>
  <si>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</si>
  <si>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</si>
  <si>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</si>
  <si>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</si>
  <si>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</si>
  <si>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</si>
  <si>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</si>
  <si>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</si>
  <si>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</si>
  <si>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</si>
  <si>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</si>
  <si>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</si>
  <si>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</si>
  <si>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</si>
  <si>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</si>
  <si>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</si>
  <si>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</si>
  <si>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</si>
  <si>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</si>
  <si>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</si>
  <si>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</si>
  <si>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</si>
  <si>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</si>
  <si>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</si>
  <si>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</si>
  <si>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</si>
  <si>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</si>
  <si>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</si>
  <si>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</si>
  <si>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</si>
  <si>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</si>
  <si>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</si>
  <si>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</si>
  <si>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</si>
  <si>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</si>
  <si>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</si>
  <si>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</si>
  <si>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</si>
  <si>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</si>
  <si>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</si>
  <si>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</si>
  <si>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</si>
  <si>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</si>
  <si>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</si>
  <si>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</si>
  <si>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</si>
  <si>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</si>
  <si>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</si>
  <si>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</si>
  <si>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</si>
  <si>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</si>
  <si>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</si>
  <si>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</si>
  <si>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</si>
  <si>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</si>
  <si>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</si>
  <si>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</si>
  <si>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</si>
  <si>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</si>
  <si>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</si>
  <si>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</si>
  <si>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</si>
  <si>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</si>
  <si>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</si>
  <si>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</si>
  <si>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</si>
  <si>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</si>
  <si>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</si>
  <si>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</si>
  <si>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</si>
  <si>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</si>
  <si>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</si>
  <si>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</si>
  <si>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</si>
  <si>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</si>
  <si>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</si>
  <si>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</si>
  <si>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</si>
  <si>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</si>
  <si>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</si>
  <si>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</si>
  <si>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</si>
  <si>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</si>
  <si>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</si>
  <si>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</si>
  <si>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</si>
  <si>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</si>
  <si>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</si>
  <si>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</si>
  <si>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</si>
  <si>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</si>
  <si>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</si>
  <si>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</si>
  <si>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</si>
  <si>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</si>
  <si>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</si>
  <si>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</si>
  <si>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</si>
  <si>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</si>
  <si>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</si>
  <si>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</si>
  <si>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</si>
  <si>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</si>
  <si>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</si>
  <si>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</si>
  <si>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</si>
  <si>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</si>
  <si>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</si>
  <si>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</si>
  <si>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</si>
  <si>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</si>
  <si>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</si>
  <si>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</si>
  <si>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</si>
  <si>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</si>
  <si>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</si>
  <si>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</si>
  <si>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</si>
  <si>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</si>
  <si>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</si>
  <si>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</si>
  <si>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</si>
  <si>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</si>
  <si>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</si>
  <si>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</si>
  <si>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</si>
  <si>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</si>
  <si>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</si>
  <si>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</si>
  <si>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</si>
  <si>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</si>
  <si>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</si>
  <si>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</si>
  <si>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</si>
  <si>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</si>
  <si>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</si>
  <si>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</si>
  <si>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</si>
  <si>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</si>
  <si>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</si>
  <si>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</si>
  <si>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</si>
  <si>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</si>
  <si>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</si>
  <si>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</si>
  <si>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</si>
  <si>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</si>
  <si>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</si>
  <si>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Grunty stanowiące własność jednostki samorządu terytorialnego, przekazane w użytkowanie wieczyste innym podmiotom</t>
  </si>
  <si>
    <t>Saldo otwarcia (BO)</t>
  </si>
  <si>
    <t>Saldo zamknięcia (BZ)</t>
  </si>
  <si>
    <t>Umorzenie + Amortyzacja</t>
  </si>
  <si>
    <t>Salgo zamknięcia</t>
  </si>
  <si>
    <t>zabezpieczenie środków otrzymanych z NFOŚiGW na realizację inwestycji objętej porozumieniem o realizacji projektu ISPA 2000/PL/16/P/PE/020 pn. Zaopatrzenie w wodę i oczyszczanie ścieków w Warszawie, zabezpieczenie środków otrzymanych z Ministerstwa Kultury i Dziedzictwa Narodowego na realizację projektu pn. Renowacja i adaptacja na cele kulturalne piwnic Staromiejskich Warszawy na obszarze wpisu na listę Światowego Dziedzictwa UNESCO w ramach umowy nr 39/PL0236/NMF/2018</t>
  </si>
  <si>
    <t>31 grudnia 2018r.</t>
  </si>
  <si>
    <t>nie wystąpiły</t>
  </si>
  <si>
    <t xml:space="preserve">Tytuł </t>
  </si>
  <si>
    <t xml:space="preserve">Kwota </t>
  </si>
  <si>
    <t>Fideus Sp. z o.o. o zobow.do złożenia oświadczenia woli</t>
  </si>
  <si>
    <t>Polnord o zapłatę i wykup infrastruktury</t>
  </si>
  <si>
    <t>Fundacja Sp jak Słońce</t>
  </si>
  <si>
    <t>PL. Holdings o zapłatę</t>
  </si>
  <si>
    <t>Teresa Haag Mariusz Haag o zapłatę</t>
  </si>
  <si>
    <t>pozostałe*</t>
  </si>
  <si>
    <t>*pozostałe -tytuł i kwotę wyszczególnić w przypadku, gdy utworzona rezerwa jest wyższa od 50 tys.</t>
  </si>
  <si>
    <t>*pozostałe -tytuł i kwotę wyszczególnić w przypadku, gdy roszczenie z tytułu spraw spornych jest wyższe od 50 tys.</t>
  </si>
  <si>
    <t>Buaholding Strabag o zapłatę</t>
  </si>
  <si>
    <t>Zofia Chłapowska-Horel Izabela Chłapowska Trzeciak o zapłatę</t>
  </si>
  <si>
    <t>Przedszkole Pomarańczowa Ciuchcia o zobow.do złożenia oświadcz.woli</t>
  </si>
  <si>
    <t>Marek Filipow i i nni o odszkodowanie</t>
  </si>
  <si>
    <t>Henryk Bulik o uzg.treści księgi wieczystej z rzeczywistym stanem</t>
  </si>
  <si>
    <t>Rozliczenia międzyokresowe przychodów-pozostałe</t>
  </si>
  <si>
    <t>Rozliczenia miedzyokresowe kosztów bierne-pozostałe</t>
  </si>
  <si>
    <t>wieczyste użytkowanie</t>
  </si>
  <si>
    <t>zwrot użytkowanego gruntu</t>
  </si>
  <si>
    <t>Pozostałe</t>
  </si>
  <si>
    <t>Poręczenia</t>
  </si>
  <si>
    <t>Odsetki dotyczace wyroków sądowych</t>
  </si>
  <si>
    <t>Pozostałe koszty-papiery wartościowe</t>
  </si>
  <si>
    <t>Pozostałe przychody finansowe</t>
  </si>
  <si>
    <t>Rozwiązanie rezerw na poręczenia</t>
  </si>
  <si>
    <t xml:space="preserve">Przychody z tytułu poręczeń bankowych </t>
  </si>
  <si>
    <t>Rozwiązanie odpisu akt.wartość należności</t>
  </si>
  <si>
    <t>pozostałe przychody finansowe*</t>
  </si>
  <si>
    <t>Wartość netto na początek okresu</t>
  </si>
  <si>
    <t>Wartość netto na koniec okresu</t>
  </si>
  <si>
    <t>Stan na początek roku (netto)</t>
  </si>
  <si>
    <t>Stan na koniec roku obrotowego (netto)</t>
  </si>
  <si>
    <t>Lp.</t>
  </si>
  <si>
    <t>Liczba udziałów/akcji</t>
  </si>
  <si>
    <t>Wartość brutto udziałów/akcji</t>
  </si>
  <si>
    <t>Zysk/strata netto za rok zakończony dnia 31 grudnia bieżącego roku</t>
  </si>
  <si>
    <t>Kapitały własne na dzień 31 grudnia bieżącego roku</t>
  </si>
  <si>
    <t>Miejskie Przedsiębiorstwo Oczyszczania w m. st. Warszawie Spółka z o.o.</t>
  </si>
  <si>
    <t>Miejskie Przedsiębiorstwo Realizacji Inwestycji Sp. z o.o.</t>
  </si>
  <si>
    <t>Metro Warszawskie Spółka z o.o.</t>
  </si>
  <si>
    <t>MIEJSKIE PRZEDSIĘB.TAKSÓWKOWE SPÓŁKA Z O.O.</t>
  </si>
  <si>
    <t>Miejskie Przedsiębiorstwo Usług Komunalnych Spółka z o.o.</t>
  </si>
  <si>
    <t xml:space="preserve">Miejskie Przedsiębiorstwo Wodociągów i Kanalizacji w m. st. Warszawie SA </t>
  </si>
  <si>
    <t>Miejskie Zakłady Autobusowe Spółka z o.o.</t>
  </si>
  <si>
    <t>Przedsięb. Gospodarki Maszynami Budownictwa Warszawa</t>
  </si>
  <si>
    <t>"WAREXPO" Sp. z o.o.</t>
  </si>
  <si>
    <t>Szybka Kolej Miejska Spółka z o.o.</t>
  </si>
  <si>
    <t>Towarzystwo Budownictwa Społecznego Warszawa Południe Spółka z o.o.</t>
  </si>
  <si>
    <t>TBS Warszawa Północ Spółka z o.o.</t>
  </si>
  <si>
    <t>Tramwaje Warszawskie Spółka z o.o.</t>
  </si>
  <si>
    <t>Zarząd Pałacu Kultury i Nauki SPÓŁKA z O.O.</t>
  </si>
  <si>
    <t>Centrum Medyczne Żelazna Spółka z o.o.</t>
  </si>
  <si>
    <t>Szpital Solec</t>
  </si>
  <si>
    <t>Stołeczne Centrum Opiekuńczo-Lecznicze Spółka z o.o.</t>
  </si>
  <si>
    <t>Szpital Grochowski im. Dr med.. Rafała Masztaka</t>
  </si>
  <si>
    <t>Szpital Czerniakowski Spółka z o.o.</t>
  </si>
  <si>
    <t>Sedeco Spółka z o.o.</t>
  </si>
  <si>
    <t>Country House U.A. sp. z o.o. w likwidacji</t>
  </si>
  <si>
    <t>Mazowiecki Fundusz Poręczeń Kredytowych Sp. z o.o.</t>
  </si>
  <si>
    <t>INNE (poniżej 20%)</t>
  </si>
  <si>
    <t>Zysk/strata netto za rok zakończony dnia 31 grudnia poprzedniego roku</t>
  </si>
  <si>
    <t>Przedsiębiorstwo Gospodarki Maszynami Budownictwa "Warszawa" Spółka z o.o.</t>
  </si>
  <si>
    <t>Stołeczne Przedsiębiorstwo Usług Plastycznych i wystaw Artystycznych WAREXPO SPÓŁKA z O.O.</t>
  </si>
  <si>
    <t>Centrum Medyczne Żelazna Sp. z o.o</t>
  </si>
  <si>
    <t>Szpital SOLEC Sp. z o.o</t>
  </si>
  <si>
    <t>Szpital Praski p.w. Przemienienia Pańskiego Sp. z o.o</t>
  </si>
  <si>
    <t>Stołeczne Centrum Opiekuńczo-Lecznicze Sp. z o.o</t>
  </si>
  <si>
    <t>Szpital Grochowski im. dr med. Rafała Masztaka Sp. z o.o</t>
  </si>
  <si>
    <t>SEDECO Sp. z. o.o.</t>
  </si>
  <si>
    <t xml:space="preserve">GGKO Zarządzanie Nieruchomościami Sp. z o.o. </t>
  </si>
  <si>
    <t>Szpital Praski p.w. Przemienienia Pańskiego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</si>
</sst>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;[Red]#,##0.00"/>
  </numFmts>
  <fonts count="7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sz val="8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indexed="8"/>
      <name val="Book Antiqua"/>
      <family val="1"/>
      <charset val="238"/>
    </font>
    <font>
      <b/>
      <sz val="9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19" fillId="0" borderId="0"/>
    <xf numFmtId="0" fontId="8" fillId="0" borderId="0"/>
  </cellStyleXfs>
  <cellXfs count="888">
    <xf numFmtId="0" fontId="0" fillId="0" borderId="0" xfId="0"/>
    <xf numFmtId="0" fontId="7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4" fontId="2" fillId="0" borderId="5" xfId="0" applyNumberFormat="1" applyFont="1" applyBorder="1"/>
    <xf numFmtId="4" fontId="2" fillId="0" borderId="5" xfId="0" applyNumberFormat="1" applyFont="1" applyFill="1" applyBorder="1"/>
    <xf numFmtId="4" fontId="2" fillId="0" borderId="4" xfId="0" applyNumberFormat="1" applyFont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4" fontId="8" fillId="0" borderId="5" xfId="0" applyNumberFormat="1" applyFont="1" applyBorder="1"/>
    <xf numFmtId="4" fontId="8" fillId="0" borderId="4" xfId="0" applyNumberFormat="1" applyFont="1" applyBorder="1" applyAlignment="1">
      <alignment wrapText="1"/>
    </xf>
    <xf numFmtId="4" fontId="8" fillId="0" borderId="4" xfId="0" applyNumberFormat="1" applyFont="1" applyFill="1" applyBorder="1" applyAlignment="1">
      <alignment wrapText="1"/>
    </xf>
    <xf numFmtId="4" fontId="9" fillId="0" borderId="5" xfId="0" applyNumberFormat="1" applyFont="1" applyBorder="1"/>
    <xf numFmtId="4" fontId="2" fillId="0" borderId="5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7" xfId="0" applyNumberFormat="1" applyFont="1" applyBorder="1" applyAlignment="1">
      <alignment wrapText="1"/>
    </xf>
    <xf numFmtId="4" fontId="2" fillId="0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165" fontId="2" fillId="2" borderId="4" xfId="0" applyNumberFormat="1" applyFont="1" applyFill="1" applyBorder="1" applyAlignment="1">
      <alignment wrapText="1"/>
    </xf>
    <xf numFmtId="4" fontId="7" fillId="2" borderId="4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4" fontId="10" fillId="0" borderId="0" xfId="0" applyNumberFormat="1" applyFont="1" applyFill="1" applyBorder="1" applyAlignment="1">
      <alignment wrapText="1"/>
    </xf>
    <xf numFmtId="165" fontId="7" fillId="0" borderId="0" xfId="0" applyNumberFormat="1" applyFont="1" applyFill="1" applyBorder="1" applyAlignment="1">
      <alignment wrapText="1"/>
    </xf>
    <xf numFmtId="4" fontId="7" fillId="0" borderId="0" xfId="0" applyNumberFormat="1" applyFont="1" applyFill="1" applyBorder="1" applyAlignment="1">
      <alignment wrapText="1"/>
    </xf>
    <xf numFmtId="0" fontId="8" fillId="0" borderId="0" xfId="0" applyFont="1"/>
    <xf numFmtId="4" fontId="8" fillId="0" borderId="0" xfId="0" applyNumberFormat="1" applyFont="1"/>
    <xf numFmtId="164" fontId="0" fillId="0" borderId="0" xfId="1" applyFont="1"/>
    <xf numFmtId="0" fontId="0" fillId="0" borderId="0" xfId="0" applyFill="1"/>
    <xf numFmtId="4" fontId="8" fillId="0" borderId="0" xfId="0" applyNumberFormat="1" applyFont="1" applyBorder="1"/>
    <xf numFmtId="165" fontId="0" fillId="0" borderId="0" xfId="0" applyNumberFormat="1"/>
    <xf numFmtId="0" fontId="11" fillId="0" borderId="0" xfId="0" applyFont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6" fillId="0" borderId="0" xfId="0" applyFont="1"/>
    <xf numFmtId="0" fontId="0" fillId="0" borderId="0" xfId="0" applyAlignment="1"/>
    <xf numFmtId="0" fontId="17" fillId="0" borderId="0" xfId="0" applyFont="1" applyAlignment="1"/>
    <xf numFmtId="4" fontId="18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left" vertical="top"/>
    </xf>
    <xf numFmtId="4" fontId="22" fillId="0" borderId="0" xfId="0" applyNumberFormat="1" applyFont="1" applyAlignment="1">
      <alignment vertical="top"/>
    </xf>
    <xf numFmtId="4" fontId="22" fillId="0" borderId="0" xfId="0" applyNumberFormat="1" applyFont="1" applyAlignment="1">
      <alignment vertical="center"/>
    </xf>
    <xf numFmtId="0" fontId="24" fillId="0" borderId="20" xfId="0" applyFont="1" applyFill="1" applyBorder="1" applyAlignment="1">
      <alignment horizontal="center" wrapText="1"/>
    </xf>
    <xf numFmtId="0" fontId="24" fillId="0" borderId="19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7" fillId="0" borderId="0" xfId="0" applyFont="1" applyFill="1" applyBorder="1"/>
    <xf numFmtId="4" fontId="24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4" fontId="28" fillId="5" borderId="39" xfId="0" applyNumberFormat="1" applyFont="1" applyFill="1" applyBorder="1" applyAlignment="1">
      <alignment horizontal="right"/>
    </xf>
    <xf numFmtId="4" fontId="28" fillId="0" borderId="39" xfId="0" applyNumberFormat="1" applyFont="1" applyFill="1" applyBorder="1" applyAlignment="1">
      <alignment horizontal="right"/>
    </xf>
    <xf numFmtId="4" fontId="28" fillId="5" borderId="47" xfId="0" applyNumberFormat="1" applyFont="1" applyFill="1" applyBorder="1" applyAlignment="1">
      <alignment horizontal="right"/>
    </xf>
    <xf numFmtId="0" fontId="33" fillId="0" borderId="0" xfId="4" applyFont="1" applyFill="1" applyAlignment="1" applyProtection="1">
      <alignment vertical="center" wrapText="1"/>
    </xf>
    <xf numFmtId="0" fontId="33" fillId="0" borderId="0" xfId="4" applyFont="1" applyFill="1" applyAlignment="1" applyProtection="1">
      <alignment vertical="center"/>
    </xf>
    <xf numFmtId="0" fontId="34" fillId="4" borderId="48" xfId="4" applyFont="1" applyFill="1" applyBorder="1" applyAlignment="1" applyProtection="1">
      <alignment horizontal="center" vertical="center" wrapText="1"/>
    </xf>
    <xf numFmtId="4" fontId="34" fillId="4" borderId="48" xfId="4" applyNumberFormat="1" applyFont="1" applyFill="1" applyBorder="1" applyAlignment="1" applyProtection="1">
      <alignment horizontal="center" vertical="center" wrapText="1"/>
    </xf>
    <xf numFmtId="0" fontId="34" fillId="4" borderId="23" xfId="4" applyFont="1" applyFill="1" applyBorder="1" applyAlignment="1" applyProtection="1">
      <alignment horizontal="center" vertical="center" wrapText="1"/>
    </xf>
    <xf numFmtId="0" fontId="34" fillId="0" borderId="36" xfId="4" applyFont="1" applyFill="1" applyBorder="1" applyAlignment="1" applyProtection="1">
      <alignment horizontal="center" vertical="center"/>
    </xf>
    <xf numFmtId="4" fontId="34" fillId="0" borderId="36" xfId="4" applyNumberFormat="1" applyFont="1" applyFill="1" applyBorder="1" applyAlignment="1" applyProtection="1">
      <alignment horizontal="center" vertical="center" wrapText="1"/>
    </xf>
    <xf numFmtId="0" fontId="34" fillId="0" borderId="49" xfId="4" applyFont="1" applyFill="1" applyBorder="1" applyAlignment="1" applyProtection="1">
      <alignment horizontal="center" vertical="center" wrapText="1"/>
    </xf>
    <xf numFmtId="0" fontId="34" fillId="4" borderId="50" xfId="4" applyFont="1" applyFill="1" applyBorder="1" applyAlignment="1" applyProtection="1">
      <alignment vertical="center" wrapText="1"/>
    </xf>
    <xf numFmtId="0" fontId="34" fillId="0" borderId="52" xfId="4" applyFont="1" applyFill="1" applyBorder="1" applyAlignment="1" applyProtection="1">
      <alignment vertical="center" wrapText="1"/>
    </xf>
    <xf numFmtId="0" fontId="33" fillId="0" borderId="54" xfId="4" applyFont="1" applyFill="1" applyBorder="1" applyAlignment="1" applyProtection="1">
      <alignment vertical="center" wrapText="1"/>
    </xf>
    <xf numFmtId="0" fontId="33" fillId="0" borderId="54" xfId="4" quotePrefix="1" applyFont="1" applyFill="1" applyBorder="1" applyAlignment="1" applyProtection="1">
      <alignment vertical="center" wrapText="1"/>
      <protection locked="0"/>
    </xf>
    <xf numFmtId="0" fontId="34" fillId="4" borderId="55" xfId="4" applyFont="1" applyFill="1" applyBorder="1" applyAlignment="1" applyProtection="1">
      <alignment vertical="center" wrapText="1"/>
    </xf>
    <xf numFmtId="0" fontId="34" fillId="0" borderId="57" xfId="4" applyFont="1" applyFill="1" applyBorder="1" applyAlignment="1" applyProtection="1">
      <alignment horizontal="centerContinuous" vertical="center"/>
    </xf>
    <xf numFmtId="0" fontId="33" fillId="0" borderId="54" xfId="4" applyFont="1" applyFill="1" applyBorder="1" applyAlignment="1" applyProtection="1">
      <alignment vertical="center" wrapText="1"/>
      <protection locked="0"/>
    </xf>
    <xf numFmtId="0" fontId="24" fillId="5" borderId="15" xfId="0" applyFont="1" applyFill="1" applyBorder="1" applyAlignment="1">
      <alignment horizontal="center" wrapText="1"/>
    </xf>
    <xf numFmtId="0" fontId="27" fillId="0" borderId="15" xfId="0" applyFont="1" applyBorder="1" applyAlignment="1">
      <alignment wrapText="1"/>
    </xf>
    <xf numFmtId="4" fontId="27" fillId="0" borderId="15" xfId="0" applyNumberFormat="1" applyFont="1" applyBorder="1" applyAlignment="1">
      <alignment horizontal="right"/>
    </xf>
    <xf numFmtId="0" fontId="27" fillId="0" borderId="8" xfId="0" applyFont="1" applyBorder="1" applyAlignment="1">
      <alignment wrapText="1"/>
    </xf>
    <xf numFmtId="0" fontId="27" fillId="0" borderId="16" xfId="0" applyFont="1" applyBorder="1" applyAlignment="1">
      <alignment wrapText="1"/>
    </xf>
    <xf numFmtId="4" fontId="27" fillId="0" borderId="16" xfId="0" applyNumberFormat="1" applyFont="1" applyBorder="1" applyAlignment="1">
      <alignment horizontal="right"/>
    </xf>
    <xf numFmtId="2" fontId="27" fillId="0" borderId="16" xfId="0" applyNumberFormat="1" applyFont="1" applyBorder="1" applyAlignment="1">
      <alignment horizontal="right"/>
    </xf>
    <xf numFmtId="0" fontId="24" fillId="5" borderId="3" xfId="0" applyFont="1" applyFill="1" applyBorder="1" applyAlignment="1">
      <alignment horizontal="center" wrapText="1"/>
    </xf>
    <xf numFmtId="0" fontId="24" fillId="5" borderId="4" xfId="0" applyFont="1" applyFill="1" applyBorder="1" applyAlignment="1">
      <alignment horizontal="center" wrapText="1"/>
    </xf>
    <xf numFmtId="0" fontId="24" fillId="5" borderId="53" xfId="0" applyFont="1" applyFill="1" applyBorder="1" applyAlignment="1">
      <alignment horizontal="center" wrapText="1"/>
    </xf>
    <xf numFmtId="0" fontId="24" fillId="5" borderId="61" xfId="0" applyFont="1" applyFill="1" applyBorder="1" applyAlignment="1">
      <alignment horizontal="center" wrapText="1"/>
    </xf>
    <xf numFmtId="0" fontId="24" fillId="5" borderId="62" xfId="0" applyFont="1" applyFill="1" applyBorder="1" applyAlignment="1">
      <alignment horizontal="center" wrapText="1"/>
    </xf>
    <xf numFmtId="0" fontId="24" fillId="5" borderId="63" xfId="0" applyFont="1" applyFill="1" applyBorder="1" applyAlignment="1">
      <alignment horizontal="center" wrapText="1"/>
    </xf>
    <xf numFmtId="0" fontId="24" fillId="0" borderId="52" xfId="0" applyFont="1" applyBorder="1" applyAlignment="1">
      <alignment wrapText="1"/>
    </xf>
    <xf numFmtId="4" fontId="24" fillId="0" borderId="3" xfId="0" applyNumberFormat="1" applyFont="1" applyBorder="1" applyAlignment="1">
      <alignment horizontal="right"/>
    </xf>
    <xf numFmtId="4" fontId="24" fillId="0" borderId="4" xfId="0" applyNumberFormat="1" applyFont="1" applyBorder="1" applyAlignment="1">
      <alignment horizontal="right"/>
    </xf>
    <xf numFmtId="4" fontId="22" fillId="0" borderId="4" xfId="0" applyNumberFormat="1" applyFont="1" applyBorder="1" applyAlignment="1">
      <alignment vertical="center"/>
    </xf>
    <xf numFmtId="4" fontId="22" fillId="0" borderId="53" xfId="0" applyNumberFormat="1" applyFont="1" applyBorder="1" applyAlignment="1">
      <alignment vertical="center"/>
    </xf>
    <xf numFmtId="4" fontId="24" fillId="0" borderId="53" xfId="0" applyNumberFormat="1" applyFont="1" applyBorder="1" applyAlignment="1">
      <alignment horizontal="right"/>
    </xf>
    <xf numFmtId="0" fontId="36" fillId="0" borderId="52" xfId="0" applyFont="1" applyFill="1" applyBorder="1" applyAlignment="1">
      <alignment vertical="center" wrapText="1"/>
    </xf>
    <xf numFmtId="2" fontId="27" fillId="0" borderId="3" xfId="0" applyNumberFormat="1" applyFont="1" applyBorder="1" applyAlignment="1">
      <alignment wrapText="1"/>
    </xf>
    <xf numFmtId="2" fontId="27" fillId="0" borderId="4" xfId="0" applyNumberFormat="1" applyFont="1" applyBorder="1" applyAlignment="1">
      <alignment wrapText="1"/>
    </xf>
    <xf numFmtId="2" fontId="27" fillId="0" borderId="53" xfId="0" applyNumberFormat="1" applyFont="1" applyBorder="1" applyAlignment="1">
      <alignment wrapText="1"/>
    </xf>
    <xf numFmtId="0" fontId="36" fillId="0" borderId="64" xfId="0" applyFont="1" applyFill="1" applyBorder="1" applyAlignment="1">
      <alignment vertical="center" wrapText="1"/>
    </xf>
    <xf numFmtId="4" fontId="27" fillId="0" borderId="3" xfId="0" applyNumberFormat="1" applyFont="1" applyBorder="1" applyAlignment="1">
      <alignment horizontal="right"/>
    </xf>
    <xf numFmtId="2" fontId="27" fillId="0" borderId="4" xfId="0" applyNumberFormat="1" applyFont="1" applyBorder="1" applyAlignment="1">
      <alignment horizontal="right"/>
    </xf>
    <xf numFmtId="2" fontId="27" fillId="0" borderId="53" xfId="0" applyNumberFormat="1" applyFont="1" applyBorder="1" applyAlignment="1">
      <alignment horizontal="right"/>
    </xf>
    <xf numFmtId="0" fontId="24" fillId="4" borderId="55" xfId="0" applyFont="1" applyFill="1" applyBorder="1" applyAlignment="1">
      <alignment wrapText="1"/>
    </xf>
    <xf numFmtId="4" fontId="28" fillId="4" borderId="65" xfId="0" applyNumberFormat="1" applyFont="1" applyFill="1" applyBorder="1" applyAlignment="1">
      <alignment horizontal="right"/>
    </xf>
    <xf numFmtId="4" fontId="28" fillId="4" borderId="66" xfId="0" applyNumberFormat="1" applyFont="1" applyFill="1" applyBorder="1" applyAlignment="1">
      <alignment horizontal="right"/>
    </xf>
    <xf numFmtId="4" fontId="28" fillId="4" borderId="67" xfId="0" applyNumberFormat="1" applyFont="1" applyFill="1" applyBorder="1" applyAlignment="1">
      <alignment horizontal="right"/>
    </xf>
    <xf numFmtId="4" fontId="28" fillId="4" borderId="20" xfId="0" applyNumberFormat="1" applyFont="1" applyFill="1" applyBorder="1" applyAlignment="1">
      <alignment horizontal="right"/>
    </xf>
    <xf numFmtId="4" fontId="28" fillId="4" borderId="56" xfId="0" applyNumberFormat="1" applyFont="1" applyFill="1" applyBorder="1" applyAlignment="1">
      <alignment horizontal="right"/>
    </xf>
    <xf numFmtId="0" fontId="27" fillId="5" borderId="70" xfId="0" applyFont="1" applyFill="1" applyBorder="1" applyAlignment="1">
      <alignment horizontal="center" wrapText="1"/>
    </xf>
    <xf numFmtId="0" fontId="24" fillId="5" borderId="71" xfId="0" applyFont="1" applyFill="1" applyBorder="1" applyAlignment="1">
      <alignment horizontal="center" wrapText="1"/>
    </xf>
    <xf numFmtId="0" fontId="24" fillId="5" borderId="72" xfId="0" applyFont="1" applyFill="1" applyBorder="1" applyAlignment="1">
      <alignment horizontal="center" wrapText="1"/>
    </xf>
    <xf numFmtId="0" fontId="27" fillId="0" borderId="73" xfId="0" applyFont="1" applyBorder="1" applyAlignment="1">
      <alignment wrapText="1"/>
    </xf>
    <xf numFmtId="4" fontId="27" fillId="0" borderId="30" xfId="0" applyNumberFormat="1" applyFont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0" borderId="76" xfId="0" applyNumberFormat="1" applyFont="1" applyBorder="1" applyAlignment="1">
      <alignment horizontal="right"/>
    </xf>
    <xf numFmtId="4" fontId="27" fillId="0" borderId="16" xfId="0" applyNumberFormat="1" applyFont="1" applyFill="1" applyBorder="1" applyAlignment="1">
      <alignment horizontal="right"/>
    </xf>
    <xf numFmtId="4" fontId="27" fillId="0" borderId="26" xfId="0" applyNumberFormat="1" applyFont="1" applyFill="1" applyBorder="1" applyAlignment="1">
      <alignment horizontal="right"/>
    </xf>
    <xf numFmtId="4" fontId="27" fillId="0" borderId="15" xfId="0" applyNumberFormat="1" applyFont="1" applyFill="1" applyBorder="1" applyAlignment="1">
      <alignment horizontal="right"/>
    </xf>
    <xf numFmtId="4" fontId="27" fillId="0" borderId="30" xfId="0" applyNumberFormat="1" applyFont="1" applyFill="1" applyBorder="1" applyAlignment="1">
      <alignment horizontal="right"/>
    </xf>
    <xf numFmtId="4" fontId="38" fillId="0" borderId="0" xfId="0" applyNumberFormat="1" applyFont="1" applyAlignment="1">
      <alignment vertical="center"/>
    </xf>
    <xf numFmtId="4" fontId="40" fillId="2" borderId="48" xfId="0" applyNumberFormat="1" applyFont="1" applyFill="1" applyBorder="1" applyAlignment="1">
      <alignment horizontal="center" vertical="center" wrapText="1"/>
    </xf>
    <xf numFmtId="4" fontId="40" fillId="2" borderId="22" xfId="0" applyNumberFormat="1" applyFont="1" applyFill="1" applyBorder="1" applyAlignment="1">
      <alignment horizontal="center" vertical="center" wrapText="1"/>
    </xf>
    <xf numFmtId="4" fontId="34" fillId="4" borderId="22" xfId="0" applyNumberFormat="1" applyFont="1" applyFill="1" applyBorder="1" applyAlignment="1">
      <alignment horizontal="center" vertical="center" wrapText="1"/>
    </xf>
    <xf numFmtId="4" fontId="41" fillId="0" borderId="77" xfId="0" applyNumberFormat="1" applyFont="1" applyBorder="1" applyAlignment="1">
      <alignment vertical="center"/>
    </xf>
    <xf numFmtId="4" fontId="41" fillId="0" borderId="52" xfId="0" applyNumberFormat="1" applyFont="1" applyBorder="1" applyAlignment="1">
      <alignment vertical="center"/>
    </xf>
    <xf numFmtId="4" fontId="40" fillId="2" borderId="48" xfId="0" applyNumberFormat="1" applyFont="1" applyFill="1" applyBorder="1" applyAlignment="1">
      <alignment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41" fillId="2" borderId="81" xfId="0" applyNumberFormat="1" applyFont="1" applyFill="1" applyBorder="1" applyAlignment="1" applyProtection="1">
      <alignment horizontal="center" vertical="center" wrapText="1"/>
      <protection locked="0"/>
    </xf>
    <xf numFmtId="4" fontId="41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50" xfId="0" applyNumberFormat="1" applyFont="1" applyFill="1" applyBorder="1" applyAlignment="1" applyProtection="1">
      <alignment vertical="center"/>
      <protection locked="0"/>
    </xf>
    <xf numFmtId="49" fontId="40" fillId="0" borderId="60" xfId="0" applyNumberFormat="1" applyFont="1" applyFill="1" applyBorder="1" applyAlignment="1" applyProtection="1">
      <alignment vertical="center"/>
      <protection locked="0"/>
    </xf>
    <xf numFmtId="49" fontId="41" fillId="0" borderId="60" xfId="0" applyNumberFormat="1" applyFont="1" applyFill="1" applyBorder="1" applyAlignment="1" applyProtection="1">
      <alignment vertical="center"/>
      <protection locked="0"/>
    </xf>
    <xf numFmtId="49" fontId="41" fillId="0" borderId="52" xfId="0" applyNumberFormat="1" applyFont="1" applyFill="1" applyBorder="1" applyAlignment="1" applyProtection="1">
      <alignment vertical="center"/>
      <protection locked="0"/>
    </xf>
    <xf numFmtId="4" fontId="40" fillId="4" borderId="21" xfId="0" applyNumberFormat="1" applyFont="1" applyFill="1" applyBorder="1" applyAlignment="1" applyProtection="1">
      <alignment vertical="center"/>
      <protection locked="0"/>
    </xf>
    <xf numFmtId="4" fontId="40" fillId="4" borderId="48" xfId="0" applyNumberFormat="1" applyFont="1" applyFill="1" applyBorder="1" applyAlignment="1" applyProtection="1">
      <alignment vertical="center"/>
      <protection locked="0"/>
    </xf>
    <xf numFmtId="0" fontId="42" fillId="0" borderId="0" xfId="5" applyFont="1"/>
    <xf numFmtId="0" fontId="41" fillId="0" borderId="0" xfId="0" applyNumberFormat="1" applyFont="1" applyAlignment="1" applyProtection="1">
      <alignment horizontal="center" vertical="center"/>
      <protection locked="0"/>
    </xf>
    <xf numFmtId="4" fontId="41" fillId="0" borderId="0" xfId="0" applyNumberFormat="1" applyFont="1" applyFill="1" applyAlignment="1" applyProtection="1">
      <alignment vertical="center"/>
      <protection locked="0"/>
    </xf>
    <xf numFmtId="4" fontId="41" fillId="0" borderId="0" xfId="0" applyNumberFormat="1" applyFont="1" applyAlignment="1" applyProtection="1">
      <alignment vertical="center"/>
      <protection locked="0"/>
    </xf>
    <xf numFmtId="4" fontId="34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40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40" fillId="4" borderId="48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NumberFormat="1" applyFont="1" applyAlignment="1" applyProtection="1">
      <alignment horizontal="left" vertical="center" wrapText="1"/>
      <protection locked="0"/>
    </xf>
    <xf numFmtId="4" fontId="46" fillId="0" borderId="0" xfId="0" applyNumberFormat="1" applyFont="1" applyAlignment="1">
      <alignment horizontal="center" vertical="center" wrapText="1"/>
    </xf>
    <xf numFmtId="4" fontId="34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48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1" xfId="0" applyNumberFormat="1" applyFont="1" applyBorder="1" applyAlignment="1" applyProtection="1">
      <alignment horizontal="right" vertical="center" wrapText="1"/>
      <protection locked="0"/>
    </xf>
    <xf numFmtId="4" fontId="41" fillId="0" borderId="60" xfId="0" applyNumberFormat="1" applyFont="1" applyBorder="1" applyAlignment="1" applyProtection="1">
      <alignment horizontal="right" vertical="center" wrapText="1"/>
      <protection locked="0"/>
    </xf>
    <xf numFmtId="4" fontId="41" fillId="0" borderId="77" xfId="0" applyNumberFormat="1" applyFont="1" applyBorder="1" applyAlignment="1" applyProtection="1">
      <alignment horizontal="right" vertical="center" wrapText="1"/>
      <protection locked="0"/>
    </xf>
    <xf numFmtId="4" fontId="41" fillId="0" borderId="52" xfId="0" applyNumberFormat="1" applyFont="1" applyBorder="1" applyAlignment="1" applyProtection="1">
      <alignment horizontal="right" vertical="center" wrapText="1"/>
      <protection locked="0"/>
    </xf>
    <xf numFmtId="4" fontId="40" fillId="2" borderId="22" xfId="0" applyNumberFormat="1" applyFont="1" applyFill="1" applyBorder="1" applyAlignment="1" applyProtection="1">
      <alignment horizontal="right" vertical="center" wrapText="1"/>
    </xf>
    <xf numFmtId="4" fontId="40" fillId="4" borderId="48" xfId="0" applyNumberFormat="1" applyFont="1" applyFill="1" applyBorder="1" applyAlignment="1" applyProtection="1">
      <alignment horizontal="right" vertical="center" wrapText="1"/>
    </xf>
    <xf numFmtId="4" fontId="40" fillId="2" borderId="23" xfId="0" applyNumberFormat="1" applyFont="1" applyFill="1" applyBorder="1" applyAlignment="1" applyProtection="1">
      <alignment horizontal="right" vertical="center" wrapText="1"/>
    </xf>
    <xf numFmtId="4" fontId="22" fillId="0" borderId="0" xfId="0" applyNumberFormat="1" applyFont="1" applyAlignment="1">
      <alignment vertical="center" wrapText="1"/>
    </xf>
    <xf numFmtId="4" fontId="34" fillId="2" borderId="48" xfId="0" applyNumberFormat="1" applyFont="1" applyFill="1" applyBorder="1" applyAlignment="1">
      <alignment horizontal="center" vertical="center" wrapText="1"/>
    </xf>
    <xf numFmtId="4" fontId="41" fillId="0" borderId="59" xfId="0" applyNumberFormat="1" applyFont="1" applyFill="1" applyBorder="1" applyAlignment="1">
      <alignment horizontal="right" vertical="center" wrapText="1"/>
    </xf>
    <xf numFmtId="4" fontId="41" fillId="0" borderId="50" xfId="0" applyNumberFormat="1" applyFont="1" applyFill="1" applyBorder="1" applyAlignment="1">
      <alignment horizontal="right" vertical="center" wrapText="1"/>
    </xf>
    <xf numFmtId="4" fontId="41" fillId="0" borderId="56" xfId="0" applyNumberFormat="1" applyFont="1" applyFill="1" applyBorder="1" applyAlignment="1">
      <alignment horizontal="right" vertical="center" wrapText="1"/>
    </xf>
    <xf numFmtId="4" fontId="41" fillId="0" borderId="60" xfId="0" applyNumberFormat="1" applyFont="1" applyFill="1" applyBorder="1" applyAlignment="1">
      <alignment horizontal="right" vertical="center" wrapText="1"/>
    </xf>
    <xf numFmtId="4" fontId="40" fillId="2" borderId="19" xfId="0" applyNumberFormat="1" applyFont="1" applyFill="1" applyBorder="1" applyAlignment="1">
      <alignment horizontal="right" vertical="center" wrapText="1"/>
    </xf>
    <xf numFmtId="4" fontId="40" fillId="2" borderId="48" xfId="0" applyNumberFormat="1" applyFont="1" applyFill="1" applyBorder="1" applyAlignment="1">
      <alignment horizontal="right" vertical="center" wrapText="1"/>
    </xf>
    <xf numFmtId="4" fontId="38" fillId="0" borderId="0" xfId="0" applyNumberFormat="1" applyFont="1" applyFill="1" applyBorder="1" applyAlignment="1">
      <alignment vertical="center"/>
    </xf>
    <xf numFmtId="4" fontId="47" fillId="0" borderId="0" xfId="0" applyNumberFormat="1" applyFont="1" applyFill="1" applyBorder="1" applyAlignment="1">
      <alignment vertical="center"/>
    </xf>
    <xf numFmtId="4" fontId="40" fillId="2" borderId="48" xfId="0" applyNumberFormat="1" applyFont="1" applyFill="1" applyBorder="1" applyAlignment="1">
      <alignment horizontal="center" vertical="center"/>
    </xf>
    <xf numFmtId="4" fontId="40" fillId="2" borderId="64" xfId="0" applyNumberFormat="1" applyFont="1" applyFill="1" applyBorder="1" applyAlignment="1">
      <alignment horizontal="center" vertical="center"/>
    </xf>
    <xf numFmtId="4" fontId="34" fillId="4" borderId="48" xfId="0" applyNumberFormat="1" applyFont="1" applyFill="1" applyBorder="1" applyAlignment="1">
      <alignment horizontal="center" vertical="center" wrapText="1"/>
    </xf>
    <xf numFmtId="4" fontId="40" fillId="4" borderId="48" xfId="0" applyNumberFormat="1" applyFont="1" applyFill="1" applyBorder="1" applyAlignment="1">
      <alignment horizontal="center" vertical="center" wrapText="1"/>
    </xf>
    <xf numFmtId="4" fontId="40" fillId="4" borderId="22" xfId="0" applyNumberFormat="1" applyFont="1" applyFill="1" applyBorder="1" applyAlignment="1">
      <alignment horizontal="center" vertical="center" wrapText="1"/>
    </xf>
    <xf numFmtId="4" fontId="34" fillId="4" borderId="64" xfId="0" applyNumberFormat="1" applyFont="1" applyFill="1" applyBorder="1" applyAlignment="1">
      <alignment horizontal="left" vertical="center" wrapText="1"/>
    </xf>
    <xf numFmtId="4" fontId="41" fillId="0" borderId="52" xfId="0" applyNumberFormat="1" applyFont="1" applyFill="1" applyBorder="1" applyAlignment="1">
      <alignment horizontal="left" vertical="center" wrapText="1"/>
    </xf>
    <xf numFmtId="4" fontId="41" fillId="0" borderId="60" xfId="0" applyNumberFormat="1" applyFont="1" applyFill="1" applyBorder="1" applyAlignment="1">
      <alignment vertical="center"/>
    </xf>
    <xf numFmtId="4" fontId="41" fillId="0" borderId="1" xfId="0" applyNumberFormat="1" applyFont="1" applyFill="1" applyBorder="1" applyAlignment="1">
      <alignment vertical="center"/>
    </xf>
    <xf numFmtId="4" fontId="44" fillId="0" borderId="84" xfId="0" applyNumberFormat="1" applyFont="1" applyFill="1" applyBorder="1" applyAlignment="1">
      <alignment horizontal="left" vertical="center" wrapText="1"/>
    </xf>
    <xf numFmtId="4" fontId="44" fillId="0" borderId="57" xfId="0" applyNumberFormat="1" applyFont="1" applyFill="1" applyBorder="1" applyAlignment="1">
      <alignment horizontal="left" vertical="center" wrapText="1"/>
    </xf>
    <xf numFmtId="4" fontId="40" fillId="2" borderId="21" xfId="0" applyNumberFormat="1" applyFont="1" applyFill="1" applyBorder="1" applyAlignment="1">
      <alignment horizontal="left" vertical="center"/>
    </xf>
    <xf numFmtId="4" fontId="40" fillId="2" borderId="21" xfId="0" applyNumberFormat="1" applyFont="1" applyFill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38" fillId="0" borderId="0" xfId="0" applyNumberFormat="1" applyFont="1" applyAlignment="1">
      <alignment horizontal="justify" vertical="center"/>
    </xf>
    <xf numFmtId="4" fontId="41" fillId="0" borderId="0" xfId="0" applyNumberFormat="1" applyFont="1" applyAlignment="1">
      <alignment vertical="center"/>
    </xf>
    <xf numFmtId="0" fontId="5" fillId="0" borderId="0" xfId="4" applyFont="1" applyBorder="1" applyAlignment="1"/>
    <xf numFmtId="4" fontId="41" fillId="0" borderId="77" xfId="0" applyNumberFormat="1" applyFont="1" applyBorder="1" applyAlignment="1" applyProtection="1">
      <alignment horizontal="right" vertical="center"/>
      <protection locked="0"/>
    </xf>
    <xf numFmtId="4" fontId="44" fillId="0" borderId="52" xfId="0" applyNumberFormat="1" applyFont="1" applyBorder="1" applyAlignment="1" applyProtection="1">
      <alignment horizontal="right" vertical="center" wrapText="1"/>
      <protection locked="0"/>
    </xf>
    <xf numFmtId="0" fontId="5" fillId="0" borderId="0" xfId="4" applyFont="1" applyBorder="1" applyAlignment="1">
      <alignment wrapText="1"/>
    </xf>
    <xf numFmtId="4" fontId="41" fillId="0" borderId="78" xfId="0" applyNumberFormat="1" applyFont="1" applyBorder="1" applyAlignment="1" applyProtection="1">
      <alignment horizontal="right" vertical="center" wrapText="1"/>
      <protection locked="0"/>
    </xf>
    <xf numFmtId="4" fontId="41" fillId="0" borderId="36" xfId="0" applyNumberFormat="1" applyFont="1" applyBorder="1" applyAlignment="1" applyProtection="1">
      <alignment horizontal="right" vertical="center" wrapText="1"/>
      <protection locked="0"/>
    </xf>
    <xf numFmtId="4" fontId="40" fillId="4" borderId="23" xfId="0" applyNumberFormat="1" applyFont="1" applyFill="1" applyBorder="1" applyAlignment="1" applyProtection="1">
      <alignment horizontal="right" vertical="center"/>
    </xf>
    <xf numFmtId="4" fontId="40" fillId="2" borderId="48" xfId="0" applyNumberFormat="1" applyFont="1" applyFill="1" applyBorder="1" applyAlignment="1" applyProtection="1">
      <alignment horizontal="right" vertical="center"/>
    </xf>
    <xf numFmtId="4" fontId="39" fillId="0" borderId="0" xfId="0" applyNumberFormat="1" applyFont="1" applyAlignment="1" applyProtection="1">
      <alignment vertical="center"/>
      <protection locked="0"/>
    </xf>
    <xf numFmtId="4" fontId="34" fillId="4" borderId="81" xfId="0" applyNumberFormat="1" applyFont="1" applyFill="1" applyBorder="1" applyAlignment="1" applyProtection="1">
      <alignment horizontal="center" vertical="center" wrapText="1"/>
      <protection locked="0"/>
    </xf>
    <xf numFmtId="4" fontId="34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60" xfId="0" applyNumberFormat="1" applyFont="1" applyBorder="1" applyAlignment="1" applyProtection="1">
      <alignment vertical="center"/>
      <protection locked="0"/>
    </xf>
    <xf numFmtId="4" fontId="44" fillId="0" borderId="60" xfId="0" applyNumberFormat="1" applyFont="1" applyBorder="1" applyAlignment="1" applyProtection="1">
      <alignment vertical="center"/>
      <protection locked="0"/>
    </xf>
    <xf numFmtId="4" fontId="44" fillId="0" borderId="63" xfId="0" applyNumberFormat="1" applyFont="1" applyBorder="1" applyAlignment="1" applyProtection="1">
      <alignment vertical="center"/>
      <protection locked="0"/>
    </xf>
    <xf numFmtId="4" fontId="40" fillId="0" borderId="63" xfId="0" applyNumberFormat="1" applyFont="1" applyBorder="1" applyAlignment="1" applyProtection="1">
      <alignment vertical="center"/>
      <protection locked="0"/>
    </xf>
    <xf numFmtId="4" fontId="44" fillId="0" borderId="52" xfId="0" applyNumberFormat="1" applyFont="1" applyBorder="1" applyAlignment="1" applyProtection="1">
      <alignment horizontal="right" vertical="center"/>
      <protection locked="0"/>
    </xf>
    <xf numFmtId="4" fontId="44" fillId="0" borderId="53" xfId="0" applyNumberFormat="1" applyFont="1" applyBorder="1" applyAlignment="1" applyProtection="1">
      <alignment horizontal="right" vertical="center"/>
      <protection locked="0"/>
    </xf>
    <xf numFmtId="4" fontId="41" fillId="0" borderId="0" xfId="0" applyNumberFormat="1" applyFont="1" applyAlignment="1">
      <alignment horizontal="justify" vertical="center"/>
    </xf>
    <xf numFmtId="4" fontId="34" fillId="4" borderId="21" xfId="0" applyNumberFormat="1" applyFont="1" applyFill="1" applyBorder="1" applyAlignment="1">
      <alignment horizontal="center" vertical="center" wrapText="1"/>
    </xf>
    <xf numFmtId="4" fontId="48" fillId="0" borderId="0" xfId="0" applyNumberFormat="1" applyFont="1" applyFill="1" applyAlignment="1" applyProtection="1">
      <alignment vertical="center"/>
      <protection locked="0"/>
    </xf>
    <xf numFmtId="4" fontId="49" fillId="0" borderId="0" xfId="0" applyNumberFormat="1" applyFont="1" applyFill="1" applyAlignment="1" applyProtection="1">
      <alignment vertical="center"/>
      <protection locked="0"/>
    </xf>
    <xf numFmtId="4" fontId="41" fillId="4" borderId="68" xfId="0" applyNumberFormat="1" applyFont="1" applyFill="1" applyBorder="1" applyAlignment="1" applyProtection="1">
      <alignment horizontal="center" vertical="center" wrapText="1"/>
      <protection locked="0"/>
    </xf>
    <xf numFmtId="4" fontId="41" fillId="4" borderId="67" xfId="0" applyNumberFormat="1" applyFont="1" applyFill="1" applyBorder="1" applyAlignment="1" applyProtection="1">
      <alignment horizontal="center" vertical="center" wrapText="1"/>
      <protection locked="0"/>
    </xf>
    <xf numFmtId="4" fontId="41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18" fillId="4" borderId="92" xfId="0" applyNumberFormat="1" applyFont="1" applyFill="1" applyBorder="1" applyAlignment="1" applyProtection="1">
      <alignment horizontal="center" vertical="center" wrapText="1"/>
      <protection locked="0"/>
    </xf>
    <xf numFmtId="4" fontId="41" fillId="4" borderId="92" xfId="0" applyNumberFormat="1" applyFont="1" applyFill="1" applyBorder="1" applyAlignment="1" applyProtection="1">
      <alignment horizontal="center" vertical="center" wrapText="1"/>
      <protection locked="0"/>
    </xf>
    <xf numFmtId="4" fontId="41" fillId="4" borderId="19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0" applyNumberFormat="1" applyFont="1" applyAlignment="1" applyProtection="1">
      <alignment vertical="center"/>
      <protection locked="0"/>
    </xf>
    <xf numFmtId="4" fontId="18" fillId="0" borderId="0" xfId="0" applyNumberFormat="1" applyFont="1" applyBorder="1" applyAlignment="1" applyProtection="1">
      <alignment horizontal="left" vertical="center"/>
      <protection locked="0"/>
    </xf>
    <xf numFmtId="4" fontId="37" fillId="0" borderId="0" xfId="0" applyNumberFormat="1" applyFont="1" applyAlignment="1">
      <alignment horizontal="left" vertical="center"/>
    </xf>
    <xf numFmtId="4" fontId="51" fillId="4" borderId="24" xfId="0" applyNumberFormat="1" applyFont="1" applyFill="1" applyBorder="1" applyAlignment="1" applyProtection="1">
      <alignment horizontal="center" vertical="center" wrapText="1"/>
      <protection locked="0"/>
    </xf>
    <xf numFmtId="4" fontId="51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0" xfId="0" applyNumberFormat="1" applyFont="1" applyFill="1" applyBorder="1" applyAlignment="1">
      <alignment horizontal="left" vertical="center"/>
    </xf>
    <xf numFmtId="4" fontId="40" fillId="0" borderId="0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right" vertical="center"/>
    </xf>
    <xf numFmtId="0" fontId="24" fillId="5" borderId="93" xfId="0" applyFont="1" applyFill="1" applyBorder="1" applyAlignment="1">
      <alignment horizontal="center" wrapText="1"/>
    </xf>
    <xf numFmtId="0" fontId="24" fillId="5" borderId="94" xfId="0" applyFont="1" applyFill="1" applyBorder="1" applyAlignment="1">
      <alignment horizontal="center" wrapText="1"/>
    </xf>
    <xf numFmtId="0" fontId="24" fillId="5" borderId="68" xfId="0" applyFont="1" applyFill="1" applyBorder="1" applyAlignment="1">
      <alignment horizontal="center" wrapText="1"/>
    </xf>
    <xf numFmtId="0" fontId="27" fillId="0" borderId="70" xfId="0" applyFont="1" applyBorder="1" applyAlignment="1">
      <alignment wrapText="1"/>
    </xf>
    <xf numFmtId="4" fontId="34" fillId="4" borderId="73" xfId="0" applyNumberFormat="1" applyFont="1" applyFill="1" applyBorder="1" applyAlignment="1">
      <alignment vertical="center" wrapText="1"/>
    </xf>
    <xf numFmtId="4" fontId="34" fillId="4" borderId="69" xfId="0" applyNumberFormat="1" applyFont="1" applyFill="1" applyBorder="1" applyAlignment="1">
      <alignment horizontal="right" vertical="center" wrapText="1"/>
    </xf>
    <xf numFmtId="4" fontId="34" fillId="4" borderId="74" xfId="0" applyNumberFormat="1" applyFont="1" applyFill="1" applyBorder="1" applyAlignment="1">
      <alignment horizontal="right" vertical="center" wrapText="1"/>
    </xf>
    <xf numFmtId="4" fontId="34" fillId="0" borderId="36" xfId="0" applyNumberFormat="1" applyFont="1" applyBorder="1" applyAlignment="1">
      <alignment horizontal="center" vertical="center"/>
    </xf>
    <xf numFmtId="4" fontId="34" fillId="2" borderId="48" xfId="0" applyNumberFormat="1" applyFont="1" applyFill="1" applyBorder="1" applyAlignment="1">
      <alignment horizontal="right" vertical="center"/>
    </xf>
    <xf numFmtId="4" fontId="40" fillId="4" borderId="21" xfId="0" applyNumberFormat="1" applyFont="1" applyFill="1" applyBorder="1" applyAlignment="1">
      <alignment horizontal="left" vertical="center"/>
    </xf>
    <xf numFmtId="4" fontId="40" fillId="4" borderId="22" xfId="0" applyNumberFormat="1" applyFont="1" applyFill="1" applyBorder="1" applyAlignment="1">
      <alignment horizontal="left" vertical="center"/>
    </xf>
    <xf numFmtId="4" fontId="40" fillId="4" borderId="23" xfId="0" applyNumberFormat="1" applyFont="1" applyFill="1" applyBorder="1" applyAlignment="1">
      <alignment horizontal="left" vertical="center"/>
    </xf>
    <xf numFmtId="4" fontId="41" fillId="0" borderId="83" xfId="0" applyNumberFormat="1" applyFont="1" applyBorder="1" applyAlignment="1">
      <alignment horizontal="right" vertical="center"/>
    </xf>
    <xf numFmtId="4" fontId="41" fillId="0" borderId="19" xfId="0" applyNumberFormat="1" applyFont="1" applyBorder="1" applyAlignment="1">
      <alignment horizontal="right" vertical="center"/>
    </xf>
    <xf numFmtId="4" fontId="41" fillId="0" borderId="20" xfId="0" applyNumberFormat="1" applyFont="1" applyBorder="1" applyAlignment="1">
      <alignment horizontal="right" vertical="center"/>
    </xf>
    <xf numFmtId="4" fontId="33" fillId="0" borderId="0" xfId="0" applyNumberFormat="1" applyFont="1" applyBorder="1" applyAlignment="1">
      <alignment horizontal="left" vertical="center"/>
    </xf>
    <xf numFmtId="4" fontId="33" fillId="0" borderId="0" xfId="0" applyNumberFormat="1" applyFont="1" applyBorder="1" applyAlignment="1">
      <alignment vertical="center"/>
    </xf>
    <xf numFmtId="4" fontId="33" fillId="0" borderId="59" xfId="0" applyNumberFormat="1" applyFont="1" applyFill="1" applyBorder="1" applyAlignment="1">
      <alignment horizontal="right" vertical="center" wrapText="1"/>
    </xf>
    <xf numFmtId="4" fontId="33" fillId="0" borderId="50" xfId="0" applyNumberFormat="1" applyFont="1" applyFill="1" applyBorder="1" applyAlignment="1">
      <alignment horizontal="right" vertical="center" wrapText="1"/>
    </xf>
    <xf numFmtId="4" fontId="37" fillId="0" borderId="0" xfId="0" applyNumberFormat="1" applyFont="1" applyAlignment="1" applyProtection="1">
      <alignment horizontal="left" vertical="center"/>
      <protection locked="0"/>
    </xf>
    <xf numFmtId="4" fontId="38" fillId="0" borderId="0" xfId="0" applyNumberFormat="1" applyFont="1" applyAlignment="1" applyProtection="1">
      <alignment vertical="center"/>
      <protection locked="0"/>
    </xf>
    <xf numFmtId="4" fontId="40" fillId="4" borderId="21" xfId="0" applyNumberFormat="1" applyFont="1" applyFill="1" applyBorder="1" applyAlignment="1" applyProtection="1">
      <alignment horizontal="center" vertical="center"/>
      <protection locked="0"/>
    </xf>
    <xf numFmtId="4" fontId="34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21" xfId="0" applyNumberFormat="1" applyFont="1" applyFill="1" applyBorder="1" applyAlignment="1" applyProtection="1">
      <alignment vertical="center" wrapText="1"/>
      <protection locked="0"/>
    </xf>
    <xf numFmtId="4" fontId="40" fillId="0" borderId="48" xfId="0" applyNumberFormat="1" applyFont="1" applyFill="1" applyBorder="1" applyAlignment="1" applyProtection="1">
      <alignment vertical="center"/>
    </xf>
    <xf numFmtId="4" fontId="50" fillId="0" borderId="50" xfId="0" applyNumberFormat="1" applyFont="1" applyFill="1" applyBorder="1" applyAlignment="1" applyProtection="1">
      <alignment vertical="center"/>
      <protection locked="0"/>
    </xf>
    <xf numFmtId="4" fontId="41" fillId="0" borderId="50" xfId="0" applyNumberFormat="1" applyFont="1" applyBorder="1" applyAlignment="1" applyProtection="1">
      <alignment vertical="center"/>
      <protection locked="0"/>
    </xf>
    <xf numFmtId="4" fontId="50" fillId="0" borderId="52" xfId="0" applyNumberFormat="1" applyFont="1" applyFill="1" applyBorder="1" applyAlignment="1" applyProtection="1">
      <alignment vertical="center"/>
      <protection locked="0"/>
    </xf>
    <xf numFmtId="4" fontId="41" fillId="0" borderId="52" xfId="0" applyNumberFormat="1" applyFont="1" applyBorder="1" applyAlignment="1" applyProtection="1">
      <alignment vertical="center"/>
      <protection locked="0"/>
    </xf>
    <xf numFmtId="4" fontId="41" fillId="0" borderId="53" xfId="0" applyNumberFormat="1" applyFont="1" applyBorder="1" applyAlignment="1" applyProtection="1">
      <alignment vertical="center"/>
      <protection locked="0"/>
    </xf>
    <xf numFmtId="4" fontId="50" fillId="0" borderId="55" xfId="0" applyNumberFormat="1" applyFont="1" applyFill="1" applyBorder="1" applyAlignment="1" applyProtection="1">
      <alignment vertical="center"/>
      <protection locked="0"/>
    </xf>
    <xf numFmtId="4" fontId="41" fillId="0" borderId="55" xfId="0" applyNumberFormat="1" applyFont="1" applyBorder="1" applyAlignment="1" applyProtection="1">
      <alignment vertical="center"/>
      <protection locked="0"/>
    </xf>
    <xf numFmtId="4" fontId="41" fillId="0" borderId="56" xfId="0" applyNumberFormat="1" applyFont="1" applyBorder="1" applyAlignment="1" applyProtection="1">
      <alignment vertical="center"/>
      <protection locked="0"/>
    </xf>
    <xf numFmtId="4" fontId="41" fillId="0" borderId="60" xfId="0" applyNumberFormat="1" applyFont="1" applyBorder="1" applyAlignment="1" applyProtection="1">
      <alignment vertical="center"/>
      <protection locked="0"/>
    </xf>
    <xf numFmtId="4" fontId="41" fillId="0" borderId="63" xfId="0" applyNumberFormat="1" applyFont="1" applyBorder="1" applyAlignment="1" applyProtection="1">
      <alignment vertical="center"/>
      <protection locked="0"/>
    </xf>
    <xf numFmtId="4" fontId="50" fillId="0" borderId="84" xfId="0" applyNumberFormat="1" applyFont="1" applyFill="1" applyBorder="1" applyAlignment="1" applyProtection="1">
      <alignment vertical="center"/>
      <protection locked="0"/>
    </xf>
    <xf numFmtId="4" fontId="50" fillId="0" borderId="87" xfId="0" applyNumberFormat="1" applyFont="1" applyFill="1" applyBorder="1" applyAlignment="1" applyProtection="1">
      <alignment vertical="center"/>
      <protection locked="0"/>
    </xf>
    <xf numFmtId="4" fontId="50" fillId="0" borderId="85" xfId="0" applyNumberFormat="1" applyFont="1" applyFill="1" applyBorder="1" applyAlignment="1" applyProtection="1">
      <alignment vertical="center"/>
      <protection locked="0"/>
    </xf>
    <xf numFmtId="4" fontId="50" fillId="0" borderId="57" xfId="0" applyNumberFormat="1" applyFont="1" applyFill="1" applyBorder="1" applyAlignment="1" applyProtection="1">
      <alignment vertical="center"/>
      <protection locked="0"/>
    </xf>
    <xf numFmtId="4" fontId="41" fillId="0" borderId="36" xfId="0" applyNumberFormat="1" applyFont="1" applyBorder="1" applyAlignment="1" applyProtection="1">
      <alignment vertical="center"/>
      <protection locked="0"/>
    </xf>
    <xf numFmtId="4" fontId="50" fillId="0" borderId="2" xfId="0" applyNumberFormat="1" applyFont="1" applyFill="1" applyBorder="1" applyAlignment="1" applyProtection="1">
      <alignment vertical="center"/>
      <protection locked="0"/>
    </xf>
    <xf numFmtId="0" fontId="11" fillId="0" borderId="74" xfId="0" applyFont="1" applyBorder="1"/>
    <xf numFmtId="0" fontId="11" fillId="0" borderId="55" xfId="0" applyFont="1" applyBorder="1"/>
    <xf numFmtId="4" fontId="37" fillId="0" borderId="0" xfId="0" applyNumberFormat="1" applyFont="1" applyAlignment="1">
      <alignment horizontal="left" vertical="center" wrapText="1"/>
    </xf>
    <xf numFmtId="4" fontId="55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55" fillId="2" borderId="48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0" xfId="0" applyNumberFormat="1" applyFont="1" applyFill="1" applyBorder="1" applyAlignment="1" applyProtection="1">
      <alignment vertical="center"/>
    </xf>
    <xf numFmtId="4" fontId="54" fillId="0" borderId="48" xfId="0" applyNumberFormat="1" applyFont="1" applyBorder="1" applyAlignment="1" applyProtection="1">
      <alignment vertical="center"/>
      <protection locked="0"/>
    </xf>
    <xf numFmtId="4" fontId="54" fillId="0" borderId="23" xfId="0" applyNumberFormat="1" applyFont="1" applyBorder="1" applyAlignment="1" applyProtection="1">
      <alignment vertical="center"/>
      <protection locked="0"/>
    </xf>
    <xf numFmtId="4" fontId="40" fillId="0" borderId="0" xfId="0" applyNumberFormat="1" applyFont="1" applyFill="1" applyBorder="1" applyAlignment="1" applyProtection="1">
      <alignment vertical="center"/>
      <protection locked="0"/>
    </xf>
    <xf numFmtId="4" fontId="54" fillId="0" borderId="36" xfId="0" applyNumberFormat="1" applyFont="1" applyBorder="1" applyAlignment="1" applyProtection="1">
      <alignment vertical="center"/>
      <protection locked="0"/>
    </xf>
    <xf numFmtId="4" fontId="54" fillId="0" borderId="49" xfId="0" applyNumberFormat="1" applyFont="1" applyBorder="1" applyAlignment="1" applyProtection="1">
      <alignment vertical="center"/>
      <protection locked="0"/>
    </xf>
    <xf numFmtId="4" fontId="41" fillId="0" borderId="0" xfId="0" applyNumberFormat="1" applyFont="1" applyFill="1" applyBorder="1" applyAlignment="1" applyProtection="1">
      <alignment vertical="center"/>
    </xf>
    <xf numFmtId="4" fontId="44" fillId="0" borderId="0" xfId="0" applyNumberFormat="1" applyFont="1" applyFill="1" applyBorder="1" applyAlignment="1" applyProtection="1">
      <alignment vertical="center"/>
      <protection locked="0"/>
    </xf>
    <xf numFmtId="4" fontId="37" fillId="2" borderId="48" xfId="0" applyNumberFormat="1" applyFont="1" applyFill="1" applyBorder="1" applyAlignment="1" applyProtection="1">
      <alignment vertical="center"/>
    </xf>
    <xf numFmtId="4" fontId="41" fillId="0" borderId="48" xfId="0" applyNumberFormat="1" applyFont="1" applyBorder="1" applyAlignment="1" applyProtection="1">
      <alignment vertical="center"/>
      <protection locked="0"/>
    </xf>
    <xf numFmtId="4" fontId="41" fillId="0" borderId="23" xfId="0" applyNumberFormat="1" applyFont="1" applyBorder="1" applyAlignment="1" applyProtection="1">
      <alignment vertical="center"/>
      <protection locked="0"/>
    </xf>
    <xf numFmtId="4" fontId="41" fillId="0" borderId="48" xfId="0" applyNumberFormat="1" applyFont="1" applyFill="1" applyBorder="1" applyAlignment="1" applyProtection="1">
      <alignment vertical="center"/>
    </xf>
    <xf numFmtId="4" fontId="40" fillId="0" borderId="48" xfId="0" applyNumberFormat="1" applyFont="1" applyBorder="1" applyAlignment="1" applyProtection="1">
      <alignment vertical="center"/>
      <protection locked="0"/>
    </xf>
    <xf numFmtId="4" fontId="40" fillId="0" borderId="52" xfId="0" applyNumberFormat="1" applyFont="1" applyFill="1" applyBorder="1" applyAlignment="1" applyProtection="1">
      <alignment vertical="center"/>
    </xf>
    <xf numFmtId="4" fontId="40" fillId="6" borderId="48" xfId="0" applyNumberFormat="1" applyFont="1" applyFill="1" applyBorder="1" applyAlignment="1" applyProtection="1">
      <alignment horizontal="right" vertical="center"/>
    </xf>
    <xf numFmtId="4" fontId="51" fillId="2" borderId="48" xfId="0" applyNumberFormat="1" applyFont="1" applyFill="1" applyBorder="1" applyAlignment="1" applyProtection="1">
      <alignment horizontal="center" vertical="center" wrapText="1"/>
      <protection locked="0"/>
    </xf>
    <xf numFmtId="4" fontId="40" fillId="2" borderId="21" xfId="0" applyNumberFormat="1" applyFont="1" applyFill="1" applyBorder="1" applyAlignment="1">
      <alignment horizontal="center" vertical="center"/>
    </xf>
    <xf numFmtId="4" fontId="39" fillId="0" borderId="0" xfId="0" applyNumberFormat="1" applyFont="1" applyAlignment="1">
      <alignment vertical="center"/>
    </xf>
    <xf numFmtId="4" fontId="40" fillId="0" borderId="85" xfId="0" applyNumberFormat="1" applyFont="1" applyFill="1" applyBorder="1" applyAlignment="1">
      <alignment horizontal="right" vertical="center"/>
    </xf>
    <xf numFmtId="4" fontId="40" fillId="0" borderId="84" xfId="0" applyNumberFormat="1" applyFont="1" applyBorder="1" applyAlignment="1">
      <alignment horizontal="right" vertical="center"/>
    </xf>
    <xf numFmtId="4" fontId="40" fillId="0" borderId="87" xfId="0" applyNumberFormat="1" applyFont="1" applyBorder="1" applyAlignment="1">
      <alignment horizontal="right" vertical="center"/>
    </xf>
    <xf numFmtId="4" fontId="41" fillId="0" borderId="55" xfId="0" applyNumberFormat="1" applyFont="1" applyBorder="1" applyAlignment="1">
      <alignment vertical="center"/>
    </xf>
    <xf numFmtId="4" fontId="41" fillId="0" borderId="9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4" fontId="39" fillId="2" borderId="21" xfId="0" applyNumberFormat="1" applyFont="1" applyFill="1" applyBorder="1" applyAlignment="1">
      <alignment horizontal="center" vertical="center"/>
    </xf>
    <xf numFmtId="4" fontId="39" fillId="2" borderId="48" xfId="0" applyNumberFormat="1" applyFont="1" applyFill="1" applyBorder="1" applyAlignment="1">
      <alignment horizontal="center" vertical="center"/>
    </xf>
    <xf numFmtId="4" fontId="39" fillId="2" borderId="22" xfId="0" applyNumberFormat="1" applyFont="1" applyFill="1" applyBorder="1" applyAlignment="1">
      <alignment horizontal="center" vertical="center" wrapText="1"/>
    </xf>
    <xf numFmtId="4" fontId="39" fillId="2" borderId="48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Fill="1" applyBorder="1" applyAlignment="1" applyProtection="1">
      <alignment horizontal="justify" vertical="center"/>
      <protection locked="0"/>
    </xf>
    <xf numFmtId="4" fontId="40" fillId="0" borderId="0" xfId="0" applyNumberFormat="1" applyFont="1" applyFill="1" applyBorder="1" applyAlignment="1" applyProtection="1">
      <alignment horizontal="right" vertical="center"/>
    </xf>
    <xf numFmtId="4" fontId="22" fillId="0" borderId="0" xfId="0" applyNumberFormat="1" applyFont="1" applyFill="1" applyAlignment="1">
      <alignment vertical="center"/>
    </xf>
    <xf numFmtId="0" fontId="60" fillId="5" borderId="8" xfId="0" applyFont="1" applyFill="1" applyBorder="1" applyAlignment="1">
      <alignment horizontal="center" wrapText="1"/>
    </xf>
    <xf numFmtId="0" fontId="60" fillId="5" borderId="16" xfId="0" applyFont="1" applyFill="1" applyBorder="1" applyAlignment="1">
      <alignment horizontal="center" wrapText="1"/>
    </xf>
    <xf numFmtId="0" fontId="59" fillId="5" borderId="101" xfId="0" applyFont="1" applyFill="1" applyBorder="1"/>
    <xf numFmtId="4" fontId="59" fillId="5" borderId="15" xfId="0" applyNumberFormat="1" applyFont="1" applyFill="1" applyBorder="1" applyAlignment="1">
      <alignment horizontal="right"/>
    </xf>
    <xf numFmtId="0" fontId="59" fillId="5" borderId="15" xfId="0" applyFont="1" applyFill="1" applyBorder="1" applyAlignment="1">
      <alignment horizontal="right"/>
    </xf>
    <xf numFmtId="0" fontId="59" fillId="0" borderId="101" xfId="0" applyFont="1" applyBorder="1"/>
    <xf numFmtId="4" fontId="59" fillId="0" borderId="15" xfId="0" applyNumberFormat="1" applyFont="1" applyBorder="1" applyAlignment="1">
      <alignment horizontal="right"/>
    </xf>
    <xf numFmtId="0" fontId="59" fillId="0" borderId="15" xfId="0" applyFont="1" applyBorder="1" applyAlignment="1">
      <alignment horizontal="right"/>
    </xf>
    <xf numFmtId="4" fontId="59" fillId="5" borderId="102" xfId="0" applyNumberFormat="1" applyFont="1" applyFill="1" applyBorder="1" applyAlignment="1">
      <alignment horizontal="right"/>
    </xf>
    <xf numFmtId="4" fontId="59" fillId="0" borderId="102" xfId="0" applyNumberFormat="1" applyFont="1" applyBorder="1" applyAlignment="1">
      <alignment horizontal="right"/>
    </xf>
    <xf numFmtId="0" fontId="62" fillId="0" borderId="15" xfId="0" applyFont="1" applyBorder="1" applyAlignment="1">
      <alignment horizontal="right"/>
    </xf>
    <xf numFmtId="4" fontId="62" fillId="0" borderId="15" xfId="0" applyNumberFormat="1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0" borderId="102" xfId="0" applyFont="1" applyBorder="1" applyAlignment="1">
      <alignment horizontal="right"/>
    </xf>
    <xf numFmtId="0" fontId="59" fillId="0" borderId="102" xfId="0" applyFont="1" applyBorder="1" applyAlignment="1">
      <alignment horizontal="right"/>
    </xf>
    <xf numFmtId="0" fontId="59" fillId="0" borderId="101" xfId="0" applyFont="1" applyBorder="1" applyAlignment="1">
      <alignment wrapText="1"/>
    </xf>
    <xf numFmtId="0" fontId="59" fillId="0" borderId="103" xfId="0" applyFont="1" applyBorder="1" applyAlignment="1">
      <alignment wrapText="1"/>
    </xf>
    <xf numFmtId="4" fontId="59" fillId="0" borderId="104" xfId="0" applyNumberFormat="1" applyFont="1" applyBorder="1" applyAlignment="1">
      <alignment horizontal="right"/>
    </xf>
    <xf numFmtId="4" fontId="59" fillId="0" borderId="105" xfId="0" applyNumberFormat="1" applyFont="1" applyBorder="1" applyAlignment="1">
      <alignment horizontal="right"/>
    </xf>
    <xf numFmtId="4" fontId="59" fillId="8" borderId="102" xfId="0" applyNumberFormat="1" applyFont="1" applyFill="1" applyBorder="1" applyAlignment="1">
      <alignment horizontal="right"/>
    </xf>
    <xf numFmtId="4" fontId="64" fillId="0" borderId="15" xfId="0" applyNumberFormat="1" applyFont="1" applyBorder="1" applyAlignment="1">
      <alignment horizontal="right" wrapText="1"/>
    </xf>
    <xf numFmtId="0" fontId="64" fillId="0" borderId="15" xfId="0" applyFont="1" applyBorder="1" applyAlignment="1">
      <alignment horizontal="right" wrapText="1"/>
    </xf>
    <xf numFmtId="0" fontId="53" fillId="0" borderId="0" xfId="4" applyFont="1" applyFill="1" applyBorder="1" applyAlignment="1" applyProtection="1">
      <alignment vertical="center"/>
    </xf>
    <xf numFmtId="0" fontId="53" fillId="0" borderId="49" xfId="4" applyFont="1" applyFill="1" applyBorder="1" applyAlignment="1" applyProtection="1">
      <alignment vertical="center"/>
    </xf>
    <xf numFmtId="4" fontId="28" fillId="4" borderId="88" xfId="0" applyNumberFormat="1" applyFont="1" applyFill="1" applyBorder="1" applyAlignment="1">
      <alignment horizontal="right"/>
    </xf>
    <xf numFmtId="0" fontId="0" fillId="0" borderId="15" xfId="0" applyBorder="1" applyAlignment="1">
      <alignment horizontal="right"/>
    </xf>
    <xf numFmtId="4" fontId="62" fillId="5" borderId="15" xfId="0" applyNumberFormat="1" applyFont="1" applyFill="1" applyBorder="1" applyAlignment="1">
      <alignment horizontal="right"/>
    </xf>
    <xf numFmtId="4" fontId="63" fillId="5" borderId="15" xfId="0" applyNumberFormat="1" applyFont="1" applyFill="1" applyBorder="1" applyAlignment="1">
      <alignment horizontal="right"/>
    </xf>
    <xf numFmtId="0" fontId="63" fillId="5" borderId="15" xfId="0" applyFont="1" applyFill="1" applyBorder="1" applyAlignment="1">
      <alignment horizontal="right"/>
    </xf>
    <xf numFmtId="4" fontId="0" fillId="0" borderId="15" xfId="0" applyNumberFormat="1" applyBorder="1" applyAlignment="1">
      <alignment horizontal="right"/>
    </xf>
    <xf numFmtId="4" fontId="58" fillId="9" borderId="15" xfId="0" applyNumberFormat="1" applyFont="1" applyFill="1" applyBorder="1" applyAlignment="1">
      <alignment horizontal="right"/>
    </xf>
    <xf numFmtId="4" fontId="0" fillId="0" borderId="15" xfId="0" applyNumberFormat="1" applyBorder="1" applyAlignment="1">
      <alignment horizontal="right" wrapText="1"/>
    </xf>
    <xf numFmtId="4" fontId="0" fillId="0" borderId="17" xfId="0" applyNumberFormat="1" applyBorder="1" applyAlignment="1">
      <alignment horizontal="right" wrapText="1"/>
    </xf>
    <xf numFmtId="0" fontId="66" fillId="0" borderId="48" xfId="0" applyFont="1" applyBorder="1" applyAlignment="1">
      <alignment wrapText="1"/>
    </xf>
    <xf numFmtId="4" fontId="22" fillId="0" borderId="0" xfId="0" applyNumberFormat="1" applyFont="1" applyAlignment="1">
      <alignment vertical="center"/>
    </xf>
    <xf numFmtId="4" fontId="58" fillId="0" borderId="15" xfId="0" applyNumberFormat="1" applyFont="1" applyBorder="1" applyAlignment="1">
      <alignment horizontal="right"/>
    </xf>
    <xf numFmtId="4" fontId="58" fillId="10" borderId="15" xfId="0" applyNumberFormat="1" applyFont="1" applyFill="1" applyBorder="1" applyAlignment="1">
      <alignment horizontal="right"/>
    </xf>
    <xf numFmtId="4" fontId="58" fillId="3" borderId="15" xfId="0" applyNumberFormat="1" applyFont="1" applyFill="1" applyBorder="1" applyAlignment="1">
      <alignment horizontal="right"/>
    </xf>
    <xf numFmtId="0" fontId="58" fillId="0" borderId="15" xfId="0" applyFont="1" applyBorder="1" applyAlignment="1">
      <alignment horizontal="right"/>
    </xf>
    <xf numFmtId="4" fontId="58" fillId="5" borderId="15" xfId="0" applyNumberFormat="1" applyFont="1" applyFill="1" applyBorder="1" applyAlignment="1">
      <alignment horizontal="right"/>
    </xf>
    <xf numFmtId="0" fontId="67" fillId="3" borderId="15" xfId="0" applyFont="1" applyFill="1" applyBorder="1" applyAlignment="1">
      <alignment wrapText="1"/>
    </xf>
    <xf numFmtId="0" fontId="67" fillId="3" borderId="15" xfId="0" applyFont="1" applyFill="1" applyBorder="1" applyAlignment="1">
      <alignment horizontal="right" wrapText="1"/>
    </xf>
    <xf numFmtId="0" fontId="67" fillId="3" borderId="15" xfId="0" applyFont="1" applyFill="1" applyBorder="1" applyAlignment="1">
      <alignment vertical="center" wrapText="1"/>
    </xf>
    <xf numFmtId="0" fontId="67" fillId="3" borderId="15" xfId="0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right" wrapText="1"/>
    </xf>
    <xf numFmtId="4" fontId="0" fillId="0" borderId="15" xfId="0" applyNumberFormat="1" applyFont="1" applyBorder="1" applyAlignment="1">
      <alignment horizontal="right" wrapText="1"/>
    </xf>
    <xf numFmtId="4" fontId="56" fillId="0" borderId="57" xfId="0" applyNumberFormat="1" applyFont="1" applyFill="1" applyBorder="1" applyAlignment="1" applyProtection="1">
      <alignment vertical="center" wrapText="1"/>
      <protection locked="0"/>
    </xf>
    <xf numFmtId="0" fontId="34" fillId="4" borderId="78" xfId="4" applyFont="1" applyFill="1" applyBorder="1" applyAlignment="1" applyProtection="1">
      <alignment vertical="center" wrapText="1"/>
    </xf>
    <xf numFmtId="4" fontId="65" fillId="10" borderId="8" xfId="0" applyNumberFormat="1" applyFont="1" applyFill="1" applyBorder="1" applyAlignment="1">
      <alignment horizontal="right" wrapText="1"/>
    </xf>
    <xf numFmtId="0" fontId="65" fillId="10" borderId="8" xfId="0" applyFont="1" applyFill="1" applyBorder="1" applyAlignment="1">
      <alignment horizontal="right" wrapText="1"/>
    </xf>
    <xf numFmtId="4" fontId="41" fillId="0" borderId="4" xfId="0" applyNumberFormat="1" applyFont="1" applyBorder="1" applyAlignment="1">
      <alignment vertical="center" wrapText="1"/>
    </xf>
    <xf numFmtId="0" fontId="62" fillId="0" borderId="0" xfId="0" applyFont="1" applyAlignment="1"/>
    <xf numFmtId="4" fontId="63" fillId="5" borderId="8" xfId="0" applyNumberFormat="1" applyFont="1" applyFill="1" applyBorder="1" applyAlignment="1">
      <alignment horizontal="right"/>
    </xf>
    <xf numFmtId="4" fontId="62" fillId="0" borderId="8" xfId="0" applyNumberFormat="1" applyFont="1" applyBorder="1" applyAlignment="1">
      <alignment horizontal="right"/>
    </xf>
    <xf numFmtId="4" fontId="63" fillId="5" borderId="4" xfId="0" applyNumberFormat="1" applyFont="1" applyFill="1" applyBorder="1" applyAlignment="1">
      <alignment horizontal="right"/>
    </xf>
    <xf numFmtId="0" fontId="62" fillId="11" borderId="4" xfId="0" applyFont="1" applyFill="1" applyBorder="1" applyAlignment="1"/>
    <xf numFmtId="4" fontId="54" fillId="11" borderId="0" xfId="0" applyNumberFormat="1" applyFont="1" applyFill="1" applyBorder="1" applyAlignment="1" applyProtection="1">
      <alignment vertical="center" wrapText="1"/>
      <protection locked="0"/>
    </xf>
    <xf numFmtId="0" fontId="23" fillId="11" borderId="0" xfId="0" applyFont="1" applyFill="1" applyBorder="1" applyAlignment="1">
      <alignment vertical="center"/>
    </xf>
    <xf numFmtId="4" fontId="35" fillId="11" borderId="0" xfId="0" applyNumberFormat="1" applyFont="1" applyFill="1" applyBorder="1" applyAlignment="1">
      <alignment horizontal="right"/>
    </xf>
    <xf numFmtId="4" fontId="62" fillId="11" borderId="4" xfId="0" applyNumberFormat="1" applyFont="1" applyFill="1" applyBorder="1" applyAlignment="1">
      <alignment horizontal="right"/>
    </xf>
    <xf numFmtId="4" fontId="62" fillId="11" borderId="4" xfId="0" applyNumberFormat="1" applyFont="1" applyFill="1" applyBorder="1" applyAlignment="1"/>
    <xf numFmtId="4" fontId="58" fillId="0" borderId="8" xfId="0" applyNumberFormat="1" applyFont="1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0" fillId="0" borderId="4" xfId="0" applyBorder="1"/>
    <xf numFmtId="0" fontId="62" fillId="0" borderId="4" xfId="0" applyFont="1" applyBorder="1"/>
    <xf numFmtId="4" fontId="62" fillId="0" borderId="4" xfId="0" applyNumberFormat="1" applyFont="1" applyBorder="1" applyAlignment="1">
      <alignment wrapText="1"/>
    </xf>
    <xf numFmtId="4" fontId="40" fillId="4" borderId="33" xfId="0" applyNumberFormat="1" applyFont="1" applyFill="1" applyBorder="1" applyAlignment="1" applyProtection="1">
      <alignment vertical="center"/>
    </xf>
    <xf numFmtId="4" fontId="69" fillId="0" borderId="4" xfId="0" applyNumberFormat="1" applyFont="1" applyBorder="1" applyAlignment="1">
      <alignment horizontal="left" vertical="center"/>
    </xf>
    <xf numFmtId="4" fontId="40" fillId="2" borderId="33" xfId="0" applyNumberFormat="1" applyFont="1" applyFill="1" applyBorder="1" applyAlignment="1" applyProtection="1">
      <alignment horizontal="right" vertical="center"/>
    </xf>
    <xf numFmtId="4" fontId="37" fillId="2" borderId="33" xfId="0" applyNumberFormat="1" applyFont="1" applyFill="1" applyBorder="1" applyAlignment="1" applyProtection="1">
      <alignment horizontal="right" vertical="center"/>
    </xf>
    <xf numFmtId="4" fontId="55" fillId="0" borderId="24" xfId="0" applyNumberFormat="1" applyFont="1" applyFill="1" applyBorder="1" applyAlignment="1">
      <alignment horizontal="left" vertical="center" wrapText="1"/>
    </xf>
    <xf numFmtId="4" fontId="65" fillId="5" borderId="15" xfId="0" applyNumberFormat="1" applyFont="1" applyFill="1" applyBorder="1" applyAlignment="1">
      <alignment horizontal="right"/>
    </xf>
    <xf numFmtId="0" fontId="65" fillId="5" borderId="15" xfId="0" applyFont="1" applyFill="1" applyBorder="1" applyAlignment="1">
      <alignment horizontal="right"/>
    </xf>
    <xf numFmtId="4" fontId="54" fillId="0" borderId="48" xfId="0" applyNumberFormat="1" applyFont="1" applyFill="1" applyBorder="1" applyAlignment="1" applyProtection="1">
      <alignment horizontal="right" vertical="center" wrapText="1"/>
    </xf>
    <xf numFmtId="4" fontId="54" fillId="0" borderId="48" xfId="0" applyNumberFormat="1" applyFont="1" applyFill="1" applyBorder="1" applyAlignment="1" applyProtection="1">
      <alignment vertical="center" wrapText="1"/>
      <protection locked="0"/>
    </xf>
    <xf numFmtId="4" fontId="54" fillId="0" borderId="80" xfId="0" applyNumberFormat="1" applyFont="1" applyFill="1" applyBorder="1" applyAlignment="1" applyProtection="1">
      <alignment vertical="center" wrapText="1"/>
      <protection locked="0"/>
    </xf>
    <xf numFmtId="4" fontId="54" fillId="0" borderId="92" xfId="0" applyNumberFormat="1" applyFont="1" applyFill="1" applyBorder="1" applyAlignment="1" applyProtection="1">
      <alignment vertical="center" wrapText="1"/>
      <protection locked="0"/>
    </xf>
    <xf numFmtId="4" fontId="54" fillId="0" borderId="89" xfId="0" applyNumberFormat="1" applyFont="1" applyFill="1" applyBorder="1" applyAlignment="1" applyProtection="1">
      <alignment vertical="center" wrapText="1"/>
      <protection locked="0"/>
    </xf>
    <xf numFmtId="4" fontId="52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64" fillId="0" borderId="15" xfId="0" applyNumberFormat="1" applyFont="1" applyBorder="1" applyAlignment="1">
      <alignment horizontal="right"/>
    </xf>
    <xf numFmtId="0" fontId="64" fillId="0" borderId="15" xfId="0" applyFont="1" applyBorder="1" applyAlignment="1">
      <alignment horizontal="right"/>
    </xf>
    <xf numFmtId="4" fontId="52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52" fillId="0" borderId="60" xfId="0" applyNumberFormat="1" applyFont="1" applyFill="1" applyBorder="1" applyAlignment="1" applyProtection="1">
      <alignment vertical="center" wrapText="1"/>
      <protection locked="0"/>
    </xf>
    <xf numFmtId="4" fontId="52" fillId="0" borderId="52" xfId="0" applyNumberFormat="1" applyFont="1" applyFill="1" applyBorder="1" applyAlignment="1" applyProtection="1">
      <alignment vertical="center" wrapText="1"/>
      <protection locked="0"/>
    </xf>
    <xf numFmtId="4" fontId="56" fillId="0" borderId="52" xfId="0" applyNumberFormat="1" applyFont="1" applyFill="1" applyBorder="1" applyAlignment="1" applyProtection="1">
      <alignment vertical="center" wrapText="1"/>
      <protection locked="0"/>
    </xf>
    <xf numFmtId="4" fontId="55" fillId="4" borderId="48" xfId="0" applyNumberFormat="1" applyFont="1" applyFill="1" applyBorder="1" applyAlignment="1">
      <alignment horizontal="left" vertical="center" wrapText="1"/>
    </xf>
    <xf numFmtId="4" fontId="54" fillId="4" borderId="68" xfId="0" applyNumberFormat="1" applyFont="1" applyFill="1" applyBorder="1" applyAlignment="1" applyProtection="1">
      <alignment horizontal="right" vertical="center" wrapText="1"/>
    </xf>
    <xf numFmtId="0" fontId="64" fillId="0" borderId="8" xfId="0" applyFont="1" applyBorder="1" applyAlignment="1">
      <alignment horizontal="right"/>
    </xf>
    <xf numFmtId="4" fontId="64" fillId="0" borderId="8" xfId="0" applyNumberFormat="1" applyFont="1" applyBorder="1" applyAlignment="1">
      <alignment horizontal="right"/>
    </xf>
    <xf numFmtId="0" fontId="64" fillId="0" borderId="4" xfId="0" applyFont="1" applyBorder="1" applyAlignment="1">
      <alignment horizontal="right"/>
    </xf>
    <xf numFmtId="4" fontId="64" fillId="0" borderId="4" xfId="0" applyNumberFormat="1" applyFont="1" applyBorder="1" applyAlignment="1">
      <alignment horizontal="right"/>
    </xf>
    <xf numFmtId="4" fontId="56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7" xfId="0" applyNumberFormat="1" applyFont="1" applyFill="1" applyBorder="1" applyAlignment="1" applyProtection="1">
      <alignment horizontal="right" vertical="center" wrapText="1"/>
      <protection locked="0"/>
    </xf>
    <xf numFmtId="4" fontId="54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24" fillId="5" borderId="107" xfId="0" applyFont="1" applyFill="1" applyBorder="1" applyAlignment="1">
      <alignment horizontal="center" wrapText="1"/>
    </xf>
    <xf numFmtId="0" fontId="24" fillId="5" borderId="108" xfId="0" applyFont="1" applyFill="1" applyBorder="1" applyAlignment="1">
      <alignment horizontal="center" wrapText="1"/>
    </xf>
    <xf numFmtId="4" fontId="0" fillId="0" borderId="4" xfId="0" applyNumberFormat="1" applyBorder="1" applyAlignment="1">
      <alignment horizontal="right"/>
    </xf>
    <xf numFmtId="4" fontId="70" fillId="0" borderId="48" xfId="0" applyNumberFormat="1" applyFont="1" applyFill="1" applyBorder="1" applyAlignment="1" applyProtection="1">
      <alignment vertical="center"/>
    </xf>
    <xf numFmtId="4" fontId="70" fillId="4" borderId="48" xfId="0" applyNumberFormat="1" applyFont="1" applyFill="1" applyBorder="1" applyAlignment="1" applyProtection="1">
      <alignment vertical="center"/>
    </xf>
    <xf numFmtId="0" fontId="62" fillId="0" borderId="101" xfId="0" applyFont="1" applyBorder="1"/>
    <xf numFmtId="4" fontId="64" fillId="0" borderId="102" xfId="0" applyNumberFormat="1" applyFont="1" applyBorder="1" applyAlignment="1">
      <alignment horizontal="right"/>
    </xf>
    <xf numFmtId="0" fontId="64" fillId="0" borderId="102" xfId="0" applyFont="1" applyBorder="1" applyAlignment="1">
      <alignment horizontal="right"/>
    </xf>
    <xf numFmtId="4" fontId="71" fillId="0" borderId="102" xfId="0" applyNumberFormat="1" applyFont="1" applyBorder="1" applyAlignment="1">
      <alignment horizontal="right"/>
    </xf>
    <xf numFmtId="4" fontId="71" fillId="0" borderId="39" xfId="0" applyNumberFormat="1" applyFont="1" applyFill="1" applyBorder="1" applyAlignment="1">
      <alignment horizontal="right"/>
    </xf>
    <xf numFmtId="4" fontId="72" fillId="0" borderId="4" xfId="0" applyNumberFormat="1" applyFont="1" applyBorder="1" applyAlignment="1">
      <alignment vertical="center"/>
    </xf>
    <xf numFmtId="4" fontId="72" fillId="0" borderId="0" xfId="0" applyNumberFormat="1" applyFont="1" applyAlignment="1">
      <alignment vertical="center"/>
    </xf>
    <xf numFmtId="4" fontId="0" fillId="0" borderId="8" xfId="0" applyNumberFormat="1" applyBorder="1" applyAlignment="1">
      <alignment horizontal="right" wrapText="1"/>
    </xf>
    <xf numFmtId="4" fontId="58" fillId="9" borderId="48" xfId="0" applyNumberFormat="1" applyFont="1" applyFill="1" applyBorder="1" applyAlignment="1">
      <alignment horizontal="right" wrapText="1"/>
    </xf>
    <xf numFmtId="4" fontId="73" fillId="9" borderId="68" xfId="0" applyNumberFormat="1" applyFont="1" applyFill="1" applyBorder="1" applyAlignment="1" applyProtection="1">
      <alignment horizontal="right" vertical="center" wrapText="1"/>
      <protection locked="0"/>
    </xf>
    <xf numFmtId="4" fontId="34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0" applyNumberFormat="1" applyFont="1" applyAlignment="1">
      <alignment vertical="center"/>
    </xf>
    <xf numFmtId="4" fontId="34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54" fillId="0" borderId="33" xfId="0" applyNumberFormat="1" applyFont="1" applyFill="1" applyBorder="1" applyAlignment="1" applyProtection="1">
      <alignment horizontal="right" vertical="center" wrapText="1"/>
    </xf>
    <xf numFmtId="4" fontId="54" fillId="0" borderId="52" xfId="0" applyNumberFormat="1" applyFont="1" applyFill="1" applyBorder="1" applyAlignment="1" applyProtection="1">
      <alignment horizontal="right" vertical="center" wrapText="1"/>
    </xf>
    <xf numFmtId="4" fontId="54" fillId="0" borderId="107" xfId="0" applyNumberFormat="1" applyFont="1" applyFill="1" applyBorder="1" applyAlignment="1" applyProtection="1">
      <alignment horizontal="right" vertical="center" wrapText="1"/>
    </xf>
    <xf numFmtId="4" fontId="54" fillId="0" borderId="4" xfId="0" applyNumberFormat="1" applyFont="1" applyFill="1" applyBorder="1" applyAlignment="1" applyProtection="1">
      <alignment horizontal="right" vertical="center" wrapText="1"/>
    </xf>
    <xf numFmtId="4" fontId="54" fillId="0" borderId="36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4" fontId="22" fillId="0" borderId="0" xfId="0" applyNumberFormat="1" applyFont="1" applyAlignment="1">
      <alignment vertical="center"/>
    </xf>
    <xf numFmtId="4" fontId="37" fillId="0" borderId="0" xfId="0" applyNumberFormat="1" applyFont="1" applyAlignment="1">
      <alignment horizontal="left" vertical="center"/>
    </xf>
    <xf numFmtId="0" fontId="27" fillId="5" borderId="9" xfId="0" applyFont="1" applyFill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top" wrapText="1"/>
    </xf>
    <xf numFmtId="0" fontId="27" fillId="5" borderId="11" xfId="0" applyFont="1" applyFill="1" applyBorder="1" applyAlignment="1">
      <alignment horizontal="center" vertical="top" wrapText="1"/>
    </xf>
    <xf numFmtId="0" fontId="27" fillId="0" borderId="15" xfId="0" applyFont="1" applyBorder="1" applyAlignment="1">
      <alignment horizontal="right"/>
    </xf>
    <xf numFmtId="0" fontId="24" fillId="5" borderId="15" xfId="0" applyFont="1" applyFill="1" applyBorder="1" applyAlignment="1">
      <alignment wrapText="1"/>
    </xf>
    <xf numFmtId="4" fontId="24" fillId="5" borderId="15" xfId="0" applyNumberFormat="1" applyFont="1" applyFill="1" applyBorder="1" applyAlignment="1">
      <alignment horizontal="right"/>
    </xf>
    <xf numFmtId="4" fontId="38" fillId="0" borderId="84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84" xfId="0" applyNumberFormat="1" applyFont="1" applyBorder="1" applyAlignment="1" applyProtection="1">
      <alignment horizontal="left" vertical="center" wrapText="1"/>
      <protection locked="0"/>
    </xf>
    <xf numFmtId="4" fontId="41" fillId="0" borderId="53" xfId="0" applyNumberFormat="1" applyFont="1" applyBorder="1" applyAlignment="1" applyProtection="1">
      <alignment horizontal="left" vertical="center" wrapText="1"/>
      <protection locked="0"/>
    </xf>
    <xf numFmtId="4" fontId="41" fillId="0" borderId="87" xfId="0" applyNumberFormat="1" applyFont="1" applyFill="1" applyBorder="1" applyAlignment="1" applyProtection="1">
      <alignment horizontal="left" vertical="center"/>
      <protection locked="0"/>
    </xf>
    <xf numFmtId="4" fontId="41" fillId="0" borderId="56" xfId="0" applyNumberFormat="1" applyFont="1" applyFill="1" applyBorder="1" applyAlignment="1" applyProtection="1">
      <alignment horizontal="left" vertical="center"/>
      <protection locked="0"/>
    </xf>
    <xf numFmtId="4" fontId="41" fillId="0" borderId="84" xfId="0" applyNumberFormat="1" applyFont="1" applyBorder="1" applyAlignment="1" applyProtection="1">
      <alignment horizontal="left" vertical="center"/>
      <protection locked="0"/>
    </xf>
    <xf numFmtId="4" fontId="41" fillId="0" borderId="53" xfId="0" applyNumberFormat="1" applyFont="1" applyBorder="1" applyAlignment="1" applyProtection="1">
      <alignment horizontal="left" vertical="center"/>
      <protection locked="0"/>
    </xf>
    <xf numFmtId="4" fontId="41" fillId="0" borderId="84" xfId="0" applyNumberFormat="1" applyFont="1" applyFill="1" applyBorder="1" applyAlignment="1" applyProtection="1">
      <alignment horizontal="left" vertical="center"/>
      <protection locked="0"/>
    </xf>
    <xf numFmtId="4" fontId="41" fillId="0" borderId="53" xfId="0" applyNumberFormat="1" applyFont="1" applyFill="1" applyBorder="1" applyAlignment="1" applyProtection="1">
      <alignment horizontal="left" vertical="center"/>
      <protection locked="0"/>
    </xf>
    <xf numFmtId="4" fontId="41" fillId="0" borderId="84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39" fillId="4" borderId="24" xfId="0" applyNumberFormat="1" applyFont="1" applyFill="1" applyBorder="1" applyAlignment="1" applyProtection="1">
      <alignment horizontal="center" vertical="center"/>
      <protection locked="0"/>
    </xf>
    <xf numFmtId="4" fontId="39" fillId="4" borderId="82" xfId="0" applyNumberFormat="1" applyFont="1" applyFill="1" applyBorder="1" applyAlignment="1" applyProtection="1">
      <alignment horizontal="center" vertical="center"/>
      <protection locked="0"/>
    </xf>
    <xf numFmtId="4" fontId="51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51" fillId="2" borderId="6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83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4" fontId="41" fillId="0" borderId="58" xfId="0" applyNumberFormat="1" applyFont="1" applyBorder="1" applyAlignment="1" applyProtection="1">
      <alignment horizontal="left" vertical="center"/>
      <protection locked="0"/>
    </xf>
    <xf numFmtId="4" fontId="41" fillId="0" borderId="51" xfId="0" applyNumberFormat="1" applyFont="1" applyBorder="1" applyAlignment="1" applyProtection="1">
      <alignment horizontal="left" vertical="center"/>
      <protection locked="0"/>
    </xf>
    <xf numFmtId="4" fontId="40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8" xfId="0" applyFont="1" applyFill="1" applyBorder="1" applyAlignment="1">
      <alignment horizontal="center" vertical="top" wrapText="1"/>
    </xf>
    <xf numFmtId="0" fontId="24" fillId="5" borderId="8" xfId="0" applyFont="1" applyFill="1" applyBorder="1" applyAlignment="1">
      <alignment horizontal="center" vertical="top" wrapText="1"/>
    </xf>
    <xf numFmtId="0" fontId="27" fillId="0" borderId="12" xfId="0" applyFont="1" applyBorder="1"/>
    <xf numFmtId="0" fontId="26" fillId="5" borderId="12" xfId="0" applyFont="1" applyFill="1" applyBorder="1" applyAlignment="1">
      <alignment horizontal="center" vertical="top" wrapText="1"/>
    </xf>
    <xf numFmtId="0" fontId="27" fillId="0" borderId="16" xfId="0" applyFont="1" applyBorder="1"/>
    <xf numFmtId="0" fontId="26" fillId="5" borderId="16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4" fontId="54" fillId="0" borderId="0" xfId="0" applyNumberFormat="1" applyFont="1" applyFill="1" applyBorder="1" applyAlignment="1" applyProtection="1">
      <alignment horizontal="right" vertical="center" wrapText="1"/>
    </xf>
    <xf numFmtId="4" fontId="54" fillId="0" borderId="0" xfId="0" applyNumberFormat="1" applyFont="1" applyFill="1" applyBorder="1" applyAlignment="1" applyProtection="1">
      <alignment vertical="center" wrapText="1"/>
      <protection locked="0"/>
    </xf>
    <xf numFmtId="0" fontId="64" fillId="0" borderId="0" xfId="0" applyFont="1" applyBorder="1" applyAlignment="1">
      <alignment horizontal="right"/>
    </xf>
    <xf numFmtId="4" fontId="5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4" fillId="11" borderId="0" xfId="0" applyNumberFormat="1" applyFont="1" applyFill="1" applyBorder="1" applyAlignment="1" applyProtection="1">
      <alignment horizontal="right" vertical="center" wrapText="1"/>
    </xf>
    <xf numFmtId="4" fontId="41" fillId="11" borderId="0" xfId="0" applyNumberFormat="1" applyFont="1" applyFill="1" applyBorder="1" applyAlignment="1" applyProtection="1">
      <alignment horizontal="center" vertical="center" wrapText="1"/>
      <protection locked="0"/>
    </xf>
    <xf numFmtId="4" fontId="40" fillId="11" borderId="0" xfId="0" applyNumberFormat="1" applyFont="1" applyFill="1" applyBorder="1" applyAlignment="1" applyProtection="1">
      <alignment horizontal="center" vertical="center" wrapText="1"/>
      <protection locked="0"/>
    </xf>
    <xf numFmtId="0" fontId="65" fillId="11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/>
    <xf numFmtId="0" fontId="8" fillId="0" borderId="0" xfId="0" applyFont="1" applyFill="1" applyBorder="1" applyAlignment="1"/>
    <xf numFmtId="0" fontId="0" fillId="0" borderId="0" xfId="0" applyFill="1" applyBorder="1" applyAlignment="1"/>
    <xf numFmtId="14" fontId="11" fillId="0" borderId="0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/>
    <xf numFmtId="0" fontId="28" fillId="5" borderId="31" xfId="0" applyFont="1" applyFill="1" applyBorder="1" applyAlignment="1">
      <alignment horizontal="center" wrapText="1"/>
    </xf>
    <xf numFmtId="0" fontId="28" fillId="5" borderId="32" xfId="0" applyFont="1" applyFill="1" applyBorder="1" applyAlignment="1">
      <alignment horizontal="center" wrapText="1"/>
    </xf>
    <xf numFmtId="0" fontId="28" fillId="5" borderId="33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8" fillId="5" borderId="34" xfId="0" applyFont="1" applyFill="1" applyBorder="1" applyAlignment="1">
      <alignment horizontal="center" wrapText="1"/>
    </xf>
    <xf numFmtId="0" fontId="28" fillId="5" borderId="35" xfId="0" applyFont="1" applyFill="1" applyBorder="1" applyAlignment="1">
      <alignment horizontal="center" wrapText="1"/>
    </xf>
    <xf numFmtId="0" fontId="28" fillId="5" borderId="25" xfId="0" applyFont="1" applyFill="1" applyBorder="1" applyAlignment="1">
      <alignment horizontal="center" wrapText="1"/>
    </xf>
    <xf numFmtId="0" fontId="28" fillId="5" borderId="37" xfId="0" applyFont="1" applyFill="1" applyBorder="1" applyAlignment="1">
      <alignment horizontal="center" wrapText="1"/>
    </xf>
    <xf numFmtId="0" fontId="59" fillId="5" borderId="8" xfId="0" applyFont="1" applyFill="1" applyBorder="1" applyAlignment="1">
      <alignment horizontal="center" vertical="center" wrapText="1"/>
    </xf>
    <xf numFmtId="0" fontId="59" fillId="5" borderId="16" xfId="0" applyFont="1" applyFill="1" applyBorder="1" applyAlignment="1">
      <alignment horizontal="center" vertical="center" wrapText="1"/>
    </xf>
    <xf numFmtId="0" fontId="59" fillId="5" borderId="8" xfId="0" applyFont="1" applyFill="1" applyBorder="1" applyAlignment="1">
      <alignment horizontal="center" wrapText="1"/>
    </xf>
    <xf numFmtId="0" fontId="59" fillId="5" borderId="16" xfId="0" applyFont="1" applyFill="1" applyBorder="1" applyAlignment="1">
      <alignment horizontal="center" wrapText="1"/>
    </xf>
    <xf numFmtId="0" fontId="59" fillId="5" borderId="96" xfId="0" applyFont="1" applyFill="1" applyBorder="1" applyAlignment="1">
      <alignment horizontal="center" vertical="center" wrapText="1"/>
    </xf>
    <xf numFmtId="0" fontId="59" fillId="5" borderId="98" xfId="0" applyFont="1" applyFill="1" applyBorder="1" applyAlignment="1">
      <alignment horizontal="center" vertical="center" wrapText="1"/>
    </xf>
    <xf numFmtId="0" fontId="61" fillId="7" borderId="99" xfId="0" applyFont="1" applyFill="1" applyBorder="1"/>
    <xf numFmtId="0" fontId="61" fillId="7" borderId="28" xfId="0" applyFont="1" applyFill="1" applyBorder="1"/>
    <xf numFmtId="0" fontId="61" fillId="7" borderId="100" xfId="0" applyFont="1" applyFill="1" applyBorder="1"/>
    <xf numFmtId="4" fontId="21" fillId="0" borderId="0" xfId="3" applyNumberFormat="1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23" fillId="0" borderId="0" xfId="0" applyFont="1" applyBorder="1" applyAlignment="1">
      <alignment wrapText="1"/>
    </xf>
    <xf numFmtId="0" fontId="23" fillId="0" borderId="19" xfId="0" applyFont="1" applyBorder="1" applyAlignment="1">
      <alignment wrapText="1"/>
    </xf>
    <xf numFmtId="0" fontId="24" fillId="4" borderId="21" xfId="0" applyFont="1" applyFill="1" applyBorder="1" applyAlignment="1">
      <alignment horizontal="center" wrapText="1"/>
    </xf>
    <xf numFmtId="0" fontId="24" fillId="4" borderId="22" xfId="0" applyFont="1" applyFill="1" applyBorder="1" applyAlignment="1">
      <alignment horizontal="center" wrapText="1"/>
    </xf>
    <xf numFmtId="0" fontId="24" fillId="4" borderId="23" xfId="0" applyFont="1" applyFill="1" applyBorder="1" applyAlignment="1">
      <alignment horizontal="center" wrapText="1"/>
    </xf>
    <xf numFmtId="0" fontId="59" fillId="5" borderId="95" xfId="0" applyFont="1" applyFill="1" applyBorder="1" applyAlignment="1">
      <alignment horizontal="center" vertical="center" wrapText="1"/>
    </xf>
    <xf numFmtId="0" fontId="59" fillId="5" borderId="97" xfId="0" applyFont="1" applyFill="1" applyBorder="1" applyAlignment="1">
      <alignment horizontal="center" vertical="center" wrapText="1"/>
    </xf>
    <xf numFmtId="0" fontId="61" fillId="0" borderId="99" xfId="0" applyFont="1" applyBorder="1"/>
    <xf numFmtId="0" fontId="61" fillId="0" borderId="28" xfId="0" applyFont="1" applyBorder="1"/>
    <xf numFmtId="0" fontId="61" fillId="0" borderId="100" xfId="0" applyFont="1" applyBorder="1"/>
    <xf numFmtId="4" fontId="30" fillId="0" borderId="27" xfId="0" applyNumberFormat="1" applyFont="1" applyBorder="1"/>
    <xf numFmtId="4" fontId="30" fillId="0" borderId="29" xfId="0" applyNumberFormat="1" applyFont="1" applyBorder="1"/>
    <xf numFmtId="4" fontId="28" fillId="3" borderId="27" xfId="0" applyNumberFormat="1" applyFont="1" applyFill="1" applyBorder="1"/>
    <xf numFmtId="4" fontId="28" fillId="3" borderId="29" xfId="0" applyNumberFormat="1" applyFont="1" applyFill="1" applyBorder="1"/>
    <xf numFmtId="4" fontId="29" fillId="3" borderId="27" xfId="0" applyNumberFormat="1" applyFont="1" applyFill="1" applyBorder="1" applyAlignment="1"/>
    <xf numFmtId="4" fontId="29" fillId="3" borderId="28" xfId="0" applyNumberFormat="1" applyFont="1" applyFill="1" applyBorder="1" applyAlignment="1"/>
    <xf numFmtId="4" fontId="0" fillId="0" borderId="29" xfId="0" applyNumberFormat="1" applyBorder="1" applyAlignment="1"/>
    <xf numFmtId="4" fontId="28" fillId="5" borderId="27" xfId="0" applyNumberFormat="1" applyFont="1" applyFill="1" applyBorder="1"/>
    <xf numFmtId="4" fontId="28" fillId="5" borderId="29" xfId="0" applyNumberFormat="1" applyFont="1" applyFill="1" applyBorder="1"/>
    <xf numFmtId="0" fontId="29" fillId="3" borderId="27" xfId="0" applyFont="1" applyFill="1" applyBorder="1" applyAlignment="1"/>
    <xf numFmtId="0" fontId="29" fillId="3" borderId="28" xfId="0" applyFont="1" applyFill="1" applyBorder="1" applyAlignment="1"/>
    <xf numFmtId="0" fontId="0" fillId="0" borderId="29" xfId="0" applyBorder="1" applyAlignment="1"/>
    <xf numFmtId="4" fontId="31" fillId="0" borderId="44" xfId="0" applyNumberFormat="1" applyFont="1" applyFill="1" applyBorder="1" applyAlignment="1">
      <alignment vertical="center"/>
    </xf>
    <xf numFmtId="4" fontId="31" fillId="0" borderId="28" xfId="0" applyNumberFormat="1" applyFont="1" applyFill="1" applyBorder="1" applyAlignment="1">
      <alignment vertical="center"/>
    </xf>
    <xf numFmtId="0" fontId="30" fillId="0" borderId="27" xfId="0" applyFont="1" applyFill="1" applyBorder="1"/>
    <xf numFmtId="0" fontId="30" fillId="0" borderId="29" xfId="0" applyFont="1" applyFill="1" applyBorder="1"/>
    <xf numFmtId="0" fontId="28" fillId="0" borderId="27" xfId="0" applyFont="1" applyFill="1" applyBorder="1"/>
    <xf numFmtId="0" fontId="28" fillId="0" borderId="29" xfId="0" applyFont="1" applyFill="1" applyBorder="1"/>
    <xf numFmtId="4" fontId="30" fillId="0" borderId="40" xfId="0" applyNumberFormat="1" applyFont="1" applyBorder="1"/>
    <xf numFmtId="4" fontId="30" fillId="0" borderId="41" xfId="0" applyNumberFormat="1" applyFont="1" applyBorder="1"/>
    <xf numFmtId="4" fontId="28" fillId="3" borderId="42" xfId="0" applyNumberFormat="1" applyFont="1" applyFill="1" applyBorder="1"/>
    <xf numFmtId="4" fontId="28" fillId="3" borderId="43" xfId="0" applyNumberFormat="1" applyFont="1" applyFill="1" applyBorder="1"/>
    <xf numFmtId="14" fontId="35" fillId="0" borderId="0" xfId="0" applyNumberFormat="1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24" fillId="5" borderId="33" xfId="0" applyFont="1" applyFill="1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24" fillId="5" borderId="58" xfId="0" applyFont="1" applyFill="1" applyBorder="1" applyAlignment="1">
      <alignment horizontal="center" wrapText="1"/>
    </xf>
    <xf numFmtId="0" fontId="24" fillId="5" borderId="59" xfId="0" applyFont="1" applyFill="1" applyBorder="1" applyAlignment="1">
      <alignment horizontal="center" wrapText="1"/>
    </xf>
    <xf numFmtId="0" fontId="24" fillId="5" borderId="51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28" fillId="5" borderId="27" xfId="0" applyFont="1" applyFill="1" applyBorder="1"/>
    <xf numFmtId="0" fontId="28" fillId="5" borderId="29" xfId="0" applyFont="1" applyFill="1" applyBorder="1"/>
    <xf numFmtId="0" fontId="28" fillId="5" borderId="45" xfId="0" applyFont="1" applyFill="1" applyBorder="1"/>
    <xf numFmtId="0" fontId="28" fillId="5" borderId="46" xfId="0" applyFont="1" applyFill="1" applyBorder="1"/>
    <xf numFmtId="0" fontId="3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14" fontId="35" fillId="0" borderId="13" xfId="0" applyNumberFormat="1" applyFont="1" applyBorder="1" applyAlignment="1">
      <alignment horizontal="left" wrapText="1"/>
    </xf>
    <xf numFmtId="0" fontId="35" fillId="0" borderId="13" xfId="0" applyFont="1" applyBorder="1" applyAlignment="1">
      <alignment horizontal="left" wrapText="1"/>
    </xf>
    <xf numFmtId="4" fontId="34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64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27" xfId="0" applyFont="1" applyFill="1" applyBorder="1" applyAlignment="1">
      <alignment horizontal="left" wrapText="1" indent="1"/>
    </xf>
    <xf numFmtId="0" fontId="26" fillId="0" borderId="18" xfId="0" applyFont="1" applyFill="1" applyBorder="1" applyAlignment="1">
      <alignment horizontal="left" wrapText="1" indent="1"/>
    </xf>
    <xf numFmtId="14" fontId="14" fillId="0" borderId="0" xfId="0" applyNumberFormat="1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24" fillId="5" borderId="31" xfId="0" applyFont="1" applyFill="1" applyBorder="1" applyAlignment="1">
      <alignment wrapText="1"/>
    </xf>
    <xf numFmtId="0" fontId="24" fillId="5" borderId="75" xfId="0" applyFont="1" applyFill="1" applyBorder="1" applyAlignment="1">
      <alignment wrapText="1"/>
    </xf>
    <xf numFmtId="0" fontId="27" fillId="0" borderId="27" xfId="0" applyFont="1" applyBorder="1" applyAlignment="1">
      <alignment wrapText="1"/>
    </xf>
    <xf numFmtId="0" fontId="27" fillId="0" borderId="18" xfId="0" applyFont="1" applyBorder="1" applyAlignment="1">
      <alignment wrapText="1"/>
    </xf>
    <xf numFmtId="0" fontId="27" fillId="0" borderId="34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26" fillId="0" borderId="25" xfId="0" applyFont="1" applyFill="1" applyBorder="1" applyAlignment="1">
      <alignment horizontal="left" wrapText="1" indent="1"/>
    </xf>
    <xf numFmtId="0" fontId="26" fillId="0" borderId="14" xfId="0" applyFont="1" applyFill="1" applyBorder="1" applyAlignment="1">
      <alignment horizontal="left" wrapText="1" indent="1"/>
    </xf>
    <xf numFmtId="4" fontId="33" fillId="0" borderId="58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84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77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87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9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horizontal="left" vertical="center" wrapText="1"/>
      <protection locked="0"/>
    </xf>
    <xf numFmtId="44" fontId="40" fillId="4" borderId="21" xfId="2" applyFont="1" applyFill="1" applyBorder="1" applyAlignment="1" applyProtection="1">
      <alignment horizontal="left" vertical="center" wrapText="1"/>
      <protection locked="0"/>
    </xf>
    <xf numFmtId="44" fontId="40" fillId="4" borderId="22" xfId="2" applyFont="1" applyFill="1" applyBorder="1" applyAlignment="1" applyProtection="1">
      <alignment horizontal="left" vertical="center" wrapText="1"/>
      <protection locked="0"/>
    </xf>
    <xf numFmtId="44" fontId="40" fillId="4" borderId="23" xfId="2" applyFont="1" applyFill="1" applyBorder="1" applyAlignment="1" applyProtection="1">
      <alignment horizontal="left" vertical="center" wrapText="1"/>
      <protection locked="0"/>
    </xf>
    <xf numFmtId="4" fontId="34" fillId="4" borderId="24" xfId="0" applyNumberFormat="1" applyFont="1" applyFill="1" applyBorder="1" applyAlignment="1" applyProtection="1">
      <alignment horizontal="center" vertical="center"/>
      <protection locked="0"/>
    </xf>
    <xf numFmtId="4" fontId="34" fillId="4" borderId="81" xfId="0" applyNumberFormat="1" applyFont="1" applyFill="1" applyBorder="1" applyAlignment="1" applyProtection="1">
      <alignment horizontal="center" vertical="center"/>
      <protection locked="0"/>
    </xf>
    <xf numFmtId="4" fontId="34" fillId="4" borderId="82" xfId="0" applyNumberFormat="1" applyFont="1" applyFill="1" applyBorder="1" applyAlignment="1" applyProtection="1">
      <alignment horizontal="center" vertical="center"/>
      <protection locked="0"/>
    </xf>
    <xf numFmtId="4" fontId="34" fillId="4" borderId="83" xfId="0" applyNumberFormat="1" applyFont="1" applyFill="1" applyBorder="1" applyAlignment="1" applyProtection="1">
      <alignment horizontal="center" vertical="center"/>
      <protection locked="0"/>
    </xf>
    <xf numFmtId="4" fontId="34" fillId="4" borderId="19" xfId="0" applyNumberFormat="1" applyFont="1" applyFill="1" applyBorder="1" applyAlignment="1" applyProtection="1">
      <alignment horizontal="center" vertical="center"/>
      <protection locked="0"/>
    </xf>
    <xf numFmtId="4" fontId="34" fillId="4" borderId="20" xfId="0" applyNumberFormat="1" applyFont="1" applyFill="1" applyBorder="1" applyAlignment="1" applyProtection="1">
      <alignment horizontal="center" vertical="center"/>
      <protection locked="0"/>
    </xf>
    <xf numFmtId="4" fontId="40" fillId="4" borderId="33" xfId="0" applyNumberFormat="1" applyFont="1" applyFill="1" applyBorder="1" applyAlignment="1" applyProtection="1">
      <alignment horizontal="center" vertical="center" wrapText="1"/>
      <protection locked="0"/>
    </xf>
    <xf numFmtId="4" fontId="40" fillId="4" borderId="64" xfId="0" applyNumberFormat="1" applyFont="1" applyFill="1" applyBorder="1" applyAlignment="1" applyProtection="1">
      <alignment horizontal="center" vertical="center" wrapText="1"/>
      <protection locked="0"/>
    </xf>
    <xf numFmtId="4" fontId="40" fillId="4" borderId="21" xfId="0" applyNumberFormat="1" applyFont="1" applyFill="1" applyBorder="1" applyAlignment="1" applyProtection="1">
      <alignment horizontal="center" vertical="center"/>
      <protection locked="0"/>
    </xf>
    <xf numFmtId="4" fontId="40" fillId="4" borderId="22" xfId="0" applyNumberFormat="1" applyFont="1" applyFill="1" applyBorder="1" applyAlignment="1" applyProtection="1">
      <alignment horizontal="center" vertical="center"/>
      <protection locked="0"/>
    </xf>
    <xf numFmtId="4" fontId="40" fillId="4" borderId="23" xfId="0" applyNumberFormat="1" applyFont="1" applyFill="1" applyBorder="1" applyAlignment="1" applyProtection="1">
      <alignment horizontal="center" vertical="center"/>
      <protection locked="0"/>
    </xf>
    <xf numFmtId="4" fontId="34" fillId="0" borderId="84" xfId="0" applyNumberFormat="1" applyFont="1" applyFill="1" applyBorder="1" applyAlignment="1" applyProtection="1">
      <alignment vertical="center" wrapText="1"/>
      <protection locked="0"/>
    </xf>
    <xf numFmtId="4" fontId="34" fillId="0" borderId="109" xfId="0" applyNumberFormat="1" applyFont="1" applyFill="1" applyBorder="1" applyAlignment="1" applyProtection="1">
      <alignment vertical="center" wrapText="1"/>
      <protection locked="0"/>
    </xf>
    <xf numFmtId="4" fontId="40" fillId="0" borderId="84" xfId="0" applyNumberFormat="1" applyFont="1" applyFill="1" applyBorder="1" applyAlignment="1" applyProtection="1">
      <alignment vertical="center" wrapText="1"/>
      <protection locked="0"/>
    </xf>
    <xf numFmtId="4" fontId="40" fillId="0" borderId="109" xfId="0" applyNumberFormat="1" applyFont="1" applyFill="1" applyBorder="1" applyAlignment="1" applyProtection="1">
      <alignment vertical="center" wrapText="1"/>
      <protection locked="0"/>
    </xf>
    <xf numFmtId="4" fontId="40" fillId="0" borderId="87" xfId="0" applyNumberFormat="1" applyFont="1" applyFill="1" applyBorder="1" applyAlignment="1" applyProtection="1">
      <alignment vertical="center" wrapText="1"/>
      <protection locked="0"/>
    </xf>
    <xf numFmtId="4" fontId="40" fillId="0" borderId="111" xfId="0" applyNumberFormat="1" applyFont="1" applyFill="1" applyBorder="1" applyAlignment="1" applyProtection="1">
      <alignment vertical="center" wrapText="1"/>
      <protection locked="0"/>
    </xf>
    <xf numFmtId="4" fontId="40" fillId="4" borderId="58" xfId="0" applyNumberFormat="1" applyFont="1" applyFill="1" applyBorder="1" applyAlignment="1" applyProtection="1">
      <alignment vertical="center" wrapText="1"/>
      <protection locked="0"/>
    </xf>
    <xf numFmtId="4" fontId="40" fillId="4" borderId="110" xfId="0" applyNumberFormat="1" applyFont="1" applyFill="1" applyBorder="1" applyAlignment="1" applyProtection="1">
      <alignment vertical="center" wrapText="1"/>
      <protection locked="0"/>
    </xf>
    <xf numFmtId="4" fontId="37" fillId="0" borderId="0" xfId="0" applyNumberFormat="1" applyFont="1" applyAlignment="1" applyProtection="1">
      <alignment horizontal="left" vertical="center"/>
      <protection locked="0"/>
    </xf>
    <xf numFmtId="4" fontId="34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34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8" xfId="0" applyNumberFormat="1" applyFont="1" applyFill="1" applyBorder="1" applyAlignment="1" applyProtection="1">
      <alignment vertical="center" wrapText="1"/>
      <protection locked="0"/>
    </xf>
    <xf numFmtId="4" fontId="34" fillId="0" borderId="110" xfId="0" applyNumberFormat="1" applyFont="1" applyFill="1" applyBorder="1" applyAlignment="1" applyProtection="1">
      <alignment vertical="center" wrapText="1"/>
      <protection locked="0"/>
    </xf>
    <xf numFmtId="4" fontId="44" fillId="0" borderId="84" xfId="0" applyNumberFormat="1" applyFont="1" applyFill="1" applyBorder="1" applyAlignment="1" applyProtection="1">
      <alignment vertical="center" wrapText="1"/>
      <protection locked="0"/>
    </xf>
    <xf numFmtId="4" fontId="44" fillId="0" borderId="109" xfId="0" applyNumberFormat="1" applyFont="1" applyFill="1" applyBorder="1" applyAlignment="1" applyProtection="1">
      <alignment vertical="center" wrapText="1"/>
      <protection locked="0"/>
    </xf>
    <xf numFmtId="4" fontId="44" fillId="0" borderId="3" xfId="0" applyNumberFormat="1" applyFont="1" applyFill="1" applyBorder="1" applyAlignment="1" applyProtection="1">
      <alignment vertical="center" wrapText="1"/>
      <protection locked="0"/>
    </xf>
    <xf numFmtId="4" fontId="44" fillId="0" borderId="84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109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84" xfId="0" applyNumberFormat="1" applyFont="1" applyFill="1" applyBorder="1" applyAlignment="1">
      <alignment horizontal="left" vertical="center" wrapText="1"/>
    </xf>
    <xf numFmtId="4" fontId="44" fillId="0" borderId="109" xfId="0" applyNumberFormat="1" applyFont="1" applyFill="1" applyBorder="1" applyAlignment="1">
      <alignment horizontal="left" vertical="center" wrapText="1"/>
    </xf>
    <xf numFmtId="4" fontId="44" fillId="0" borderId="84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4" fontId="45" fillId="0" borderId="90" xfId="0" applyNumberFormat="1" applyFont="1" applyFill="1" applyBorder="1" applyAlignment="1" applyProtection="1">
      <alignment vertical="center" wrapText="1"/>
      <protection locked="0"/>
    </xf>
    <xf numFmtId="0" fontId="0" fillId="0" borderId="106" xfId="0" applyBorder="1" applyAlignment="1">
      <alignment vertical="center"/>
    </xf>
    <xf numFmtId="4" fontId="40" fillId="4" borderId="4" xfId="0" applyNumberFormat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4" fontId="37" fillId="0" borderId="0" xfId="0" applyNumberFormat="1" applyFont="1" applyAlignment="1">
      <alignment horizontal="left" vertical="center" wrapText="1"/>
    </xf>
    <xf numFmtId="4" fontId="40" fillId="4" borderId="21" xfId="0" applyNumberFormat="1" applyFont="1" applyFill="1" applyBorder="1" applyAlignment="1" applyProtection="1">
      <alignment vertical="center" wrapText="1"/>
      <protection locked="0"/>
    </xf>
    <xf numFmtId="4" fontId="40" fillId="2" borderId="23" xfId="0" applyNumberFormat="1" applyFont="1" applyFill="1" applyBorder="1" applyAlignment="1" applyProtection="1">
      <alignment vertical="center" wrapText="1"/>
      <protection locked="0"/>
    </xf>
    <xf numFmtId="0" fontId="62" fillId="0" borderId="4" xfId="0" applyFont="1" applyBorder="1" applyAlignment="1">
      <alignment horizontal="left" wrapText="1"/>
    </xf>
    <xf numFmtId="0" fontId="62" fillId="11" borderId="2" xfId="0" applyFont="1" applyFill="1" applyBorder="1" applyAlignment="1">
      <alignment horizontal="left"/>
    </xf>
    <xf numFmtId="0" fontId="62" fillId="11" borderId="77" xfId="0" applyFont="1" applyFill="1" applyBorder="1" applyAlignment="1">
      <alignment horizontal="left"/>
    </xf>
    <xf numFmtId="0" fontId="62" fillId="11" borderId="3" xfId="0" applyFont="1" applyFill="1" applyBorder="1" applyAlignment="1">
      <alignment horizontal="left"/>
    </xf>
    <xf numFmtId="4" fontId="41" fillId="0" borderId="87" xfId="0" applyNumberFormat="1" applyFont="1" applyBorder="1" applyAlignment="1" applyProtection="1">
      <alignment vertical="center" wrapText="1"/>
      <protection locked="0"/>
    </xf>
    <xf numFmtId="4" fontId="41" fillId="0" borderId="56" xfId="0" applyNumberFormat="1" applyFont="1" applyBorder="1" applyAlignment="1" applyProtection="1">
      <alignment vertical="center" wrapText="1"/>
      <protection locked="0"/>
    </xf>
    <xf numFmtId="4" fontId="41" fillId="0" borderId="58" xfId="0" applyNumberFormat="1" applyFont="1" applyBorder="1" applyAlignment="1" applyProtection="1">
      <alignment vertical="center" wrapText="1"/>
      <protection locked="0"/>
    </xf>
    <xf numFmtId="4" fontId="41" fillId="0" borderId="51" xfId="0" applyNumberFormat="1" applyFont="1" applyBorder="1" applyAlignment="1" applyProtection="1">
      <alignment vertical="center" wrapText="1"/>
      <protection locked="0"/>
    </xf>
    <xf numFmtId="4" fontId="41" fillId="0" borderId="84" xfId="0" applyNumberFormat="1" applyFont="1" applyBorder="1" applyAlignment="1" applyProtection="1">
      <alignment vertical="center" wrapText="1"/>
      <protection locked="0"/>
    </xf>
    <xf numFmtId="4" fontId="41" fillId="0" borderId="53" xfId="0" applyNumberFormat="1" applyFont="1" applyBorder="1" applyAlignment="1" applyProtection="1">
      <alignment vertical="center" wrapText="1"/>
      <protection locked="0"/>
    </xf>
    <xf numFmtId="4" fontId="34" fillId="4" borderId="21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vertical="center"/>
    </xf>
    <xf numFmtId="4" fontId="34" fillId="2" borderId="21" xfId="0" applyNumberFormat="1" applyFont="1" applyFill="1" applyBorder="1" applyAlignment="1">
      <alignment horizontal="center" vertical="center"/>
    </xf>
    <xf numFmtId="4" fontId="34" fillId="2" borderId="23" xfId="0" applyNumberFormat="1" applyFont="1" applyFill="1" applyBorder="1" applyAlignment="1">
      <alignment horizontal="center" vertical="center"/>
    </xf>
    <xf numFmtId="4" fontId="40" fillId="2" borderId="21" xfId="0" applyNumberFormat="1" applyFont="1" applyFill="1" applyBorder="1" applyAlignment="1">
      <alignment horizontal="center" vertical="center" wrapText="1"/>
    </xf>
    <xf numFmtId="4" fontId="40" fillId="2" borderId="23" xfId="0" applyNumberFormat="1" applyFont="1" applyFill="1" applyBorder="1" applyAlignment="1">
      <alignment horizontal="center" vertical="center" wrapText="1"/>
    </xf>
    <xf numFmtId="4" fontId="41" fillId="0" borderId="58" xfId="0" applyNumberFormat="1" applyFont="1" applyFill="1" applyBorder="1" applyAlignment="1">
      <alignment horizontal="left" vertical="center" wrapText="1"/>
    </xf>
    <xf numFmtId="4" fontId="41" fillId="0" borderId="51" xfId="0" applyNumberFormat="1" applyFont="1" applyFill="1" applyBorder="1" applyAlignment="1">
      <alignment horizontal="left" vertical="center" wrapText="1"/>
    </xf>
    <xf numFmtId="4" fontId="41" fillId="0" borderId="87" xfId="0" applyNumberFormat="1" applyFont="1" applyFill="1" applyBorder="1" applyAlignment="1">
      <alignment horizontal="left" vertical="center" wrapText="1"/>
    </xf>
    <xf numFmtId="4" fontId="41" fillId="0" borderId="56" xfId="0" applyNumberFormat="1" applyFont="1" applyFill="1" applyBorder="1" applyAlignment="1">
      <alignment horizontal="left" vertical="center" wrapText="1"/>
    </xf>
    <xf numFmtId="4" fontId="40" fillId="4" borderId="21" xfId="0" applyNumberFormat="1" applyFont="1" applyFill="1" applyBorder="1" applyAlignment="1">
      <alignment horizontal="left" vertical="center" wrapText="1"/>
    </xf>
    <xf numFmtId="4" fontId="40" fillId="2" borderId="23" xfId="0" applyNumberFormat="1" applyFont="1" applyFill="1" applyBorder="1" applyAlignment="1">
      <alignment horizontal="left" vertical="center" wrapText="1"/>
    </xf>
    <xf numFmtId="4" fontId="37" fillId="0" borderId="0" xfId="0" applyNumberFormat="1" applyFont="1" applyFill="1" applyBorder="1" applyAlignment="1">
      <alignment horizontal="left" vertical="center" wrapText="1"/>
    </xf>
    <xf numFmtId="4" fontId="40" fillId="0" borderId="84" xfId="0" applyNumberFormat="1" applyFont="1" applyBorder="1" applyAlignment="1" applyProtection="1">
      <alignment horizontal="justify" vertical="center"/>
      <protection locked="0"/>
    </xf>
    <xf numFmtId="4" fontId="40" fillId="0" borderId="53" xfId="0" applyNumberFormat="1" applyFont="1" applyBorder="1" applyAlignment="1" applyProtection="1">
      <alignment horizontal="justify" vertical="center"/>
      <protection locked="0"/>
    </xf>
    <xf numFmtId="4" fontId="40" fillId="0" borderId="87" xfId="0" applyNumberFormat="1" applyFont="1" applyBorder="1" applyAlignment="1" applyProtection="1">
      <alignment horizontal="justify" vertical="center"/>
      <protection locked="0"/>
    </xf>
    <xf numFmtId="4" fontId="40" fillId="0" borderId="56" xfId="0" applyNumberFormat="1" applyFont="1" applyBorder="1" applyAlignment="1" applyProtection="1">
      <alignment horizontal="justify" vertical="center"/>
      <protection locked="0"/>
    </xf>
    <xf numFmtId="4" fontId="40" fillId="2" borderId="21" xfId="0" applyNumberFormat="1" applyFont="1" applyFill="1" applyBorder="1" applyAlignment="1" applyProtection="1">
      <alignment horizontal="justify" vertical="center"/>
      <protection locked="0"/>
    </xf>
    <xf numFmtId="4" fontId="40" fillId="2" borderId="23" xfId="0" applyNumberFormat="1" applyFont="1" applyFill="1" applyBorder="1" applyAlignment="1" applyProtection="1">
      <alignment horizontal="justify" vertical="center"/>
      <protection locked="0"/>
    </xf>
    <xf numFmtId="4" fontId="34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>
      <alignment horizontal="left" vertical="center"/>
    </xf>
    <xf numFmtId="4" fontId="40" fillId="0" borderId="58" xfId="0" applyNumberFormat="1" applyFont="1" applyBorder="1" applyAlignment="1" applyProtection="1">
      <alignment horizontal="justify" vertical="center"/>
      <protection locked="0"/>
    </xf>
    <xf numFmtId="4" fontId="40" fillId="0" borderId="51" xfId="0" applyNumberFormat="1" applyFont="1" applyBorder="1" applyAlignment="1" applyProtection="1">
      <alignment horizontal="justify" vertical="center"/>
      <protection locked="0"/>
    </xf>
    <xf numFmtId="4" fontId="44" fillId="0" borderId="84" xfId="0" applyNumberFormat="1" applyFont="1" applyBorder="1" applyAlignment="1" applyProtection="1">
      <alignment horizontal="justify" vertical="center"/>
      <protection locked="0"/>
    </xf>
    <xf numFmtId="4" fontId="44" fillId="0" borderId="53" xfId="0" applyNumberFormat="1" applyFont="1" applyBorder="1" applyAlignment="1" applyProtection="1">
      <alignment horizontal="justify" vertical="center"/>
      <protection locked="0"/>
    </xf>
    <xf numFmtId="4" fontId="40" fillId="0" borderId="90" xfId="0" applyNumberFormat="1" applyFont="1" applyBorder="1" applyAlignment="1" applyProtection="1">
      <alignment horizontal="justify" vertical="center"/>
      <protection locked="0"/>
    </xf>
    <xf numFmtId="4" fontId="40" fillId="0" borderId="79" xfId="0" applyNumberFormat="1" applyFont="1" applyBorder="1" applyAlignment="1" applyProtection="1">
      <alignment horizontal="justify" vertical="center"/>
      <protection locked="0"/>
    </xf>
    <xf numFmtId="4" fontId="40" fillId="0" borderId="21" xfId="0" applyNumberFormat="1" applyFont="1" applyFill="1" applyBorder="1" applyAlignment="1" applyProtection="1">
      <alignment vertical="center" wrapText="1"/>
      <protection locked="0"/>
    </xf>
    <xf numFmtId="0" fontId="0" fillId="0" borderId="23" xfId="0" applyFill="1" applyBorder="1" applyAlignment="1">
      <alignment vertical="center"/>
    </xf>
    <xf numFmtId="4" fontId="44" fillId="0" borderId="5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6" xfId="0" applyBorder="1" applyAlignment="1">
      <alignment vertical="center"/>
    </xf>
    <xf numFmtId="4" fontId="34" fillId="0" borderId="21" xfId="0" applyNumberFormat="1" applyFont="1" applyFill="1" applyBorder="1" applyAlignment="1" applyProtection="1">
      <alignment vertical="center" wrapText="1"/>
      <protection locked="0"/>
    </xf>
    <xf numFmtId="4" fontId="68" fillId="0" borderId="4" xfId="0" applyNumberFormat="1" applyFont="1" applyFill="1" applyBorder="1" applyAlignment="1">
      <alignment horizontal="left" vertical="center" wrapText="1"/>
    </xf>
    <xf numFmtId="4" fontId="32" fillId="0" borderId="0" xfId="0" applyNumberFormat="1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vertical="center" wrapText="1"/>
    </xf>
    <xf numFmtId="4" fontId="22" fillId="0" borderId="0" xfId="0" applyNumberFormat="1" applyFont="1" applyAlignment="1">
      <alignment vertical="center"/>
    </xf>
    <xf numFmtId="4" fontId="40" fillId="4" borderId="21" xfId="0" applyNumberFormat="1" applyFont="1" applyFill="1" applyBorder="1" applyAlignment="1" applyProtection="1">
      <alignment horizontal="left" vertical="center"/>
      <protection locked="0"/>
    </xf>
    <xf numFmtId="4" fontId="40" fillId="4" borderId="23" xfId="0" applyNumberFormat="1" applyFont="1" applyFill="1" applyBorder="1" applyAlignment="1" applyProtection="1">
      <alignment horizontal="left" vertical="center"/>
      <protection locked="0"/>
    </xf>
    <xf numFmtId="4" fontId="45" fillId="0" borderId="87" xfId="0" applyNumberFormat="1" applyFont="1" applyFill="1" applyBorder="1" applyAlignment="1" applyProtection="1">
      <alignment vertical="center" wrapText="1"/>
      <protection locked="0"/>
    </xf>
    <xf numFmtId="0" fontId="0" fillId="0" borderId="88" xfId="0" applyBorder="1" applyAlignment="1">
      <alignment vertical="center"/>
    </xf>
    <xf numFmtId="4" fontId="40" fillId="4" borderId="24" xfId="0" applyNumberFormat="1" applyFont="1" applyFill="1" applyBorder="1" applyAlignment="1" applyProtection="1">
      <alignment vertical="center" wrapText="1"/>
      <protection locked="0"/>
    </xf>
    <xf numFmtId="0" fontId="0" fillId="0" borderId="82" xfId="0" applyBorder="1" applyAlignment="1">
      <alignment vertical="center"/>
    </xf>
    <xf numFmtId="0" fontId="62" fillId="0" borderId="4" xfId="0" applyFont="1" applyBorder="1" applyAlignment="1">
      <alignment horizontal="left"/>
    </xf>
    <xf numFmtId="4" fontId="41" fillId="0" borderId="84" xfId="0" applyNumberFormat="1" applyFont="1" applyFill="1" applyBorder="1" applyAlignment="1" applyProtection="1">
      <alignment horizontal="left" vertical="center"/>
      <protection locked="0"/>
    </xf>
    <xf numFmtId="4" fontId="41" fillId="0" borderId="53" xfId="0" applyNumberFormat="1" applyFont="1" applyFill="1" applyBorder="1" applyAlignment="1" applyProtection="1">
      <alignment horizontal="left" vertical="center"/>
      <protection locked="0"/>
    </xf>
    <xf numFmtId="4" fontId="41" fillId="0" borderId="84" xfId="0" applyNumberFormat="1" applyFont="1" applyBorder="1" applyAlignment="1" applyProtection="1">
      <alignment horizontal="left" vertical="center"/>
      <protection locked="0"/>
    </xf>
    <xf numFmtId="4" fontId="41" fillId="0" borderId="53" xfId="0" applyNumberFormat="1" applyFont="1" applyBorder="1" applyAlignment="1" applyProtection="1">
      <alignment horizontal="left" vertical="center"/>
      <protection locked="0"/>
    </xf>
    <xf numFmtId="4" fontId="41" fillId="0" borderId="87" xfId="0" applyNumberFormat="1" applyFont="1" applyBorder="1" applyAlignment="1" applyProtection="1">
      <alignment horizontal="left" vertical="center"/>
      <protection locked="0"/>
    </xf>
    <xf numFmtId="4" fontId="41" fillId="0" borderId="56" xfId="0" applyNumberFormat="1" applyFont="1" applyBorder="1" applyAlignment="1" applyProtection="1">
      <alignment horizontal="left" vertical="center"/>
      <protection locked="0"/>
    </xf>
    <xf numFmtId="4" fontId="33" fillId="0" borderId="84" xfId="0" applyNumberFormat="1" applyFont="1" applyFill="1" applyBorder="1" applyAlignment="1" applyProtection="1">
      <alignment horizontal="left" vertical="center"/>
      <protection locked="0"/>
    </xf>
    <xf numFmtId="4" fontId="33" fillId="0" borderId="53" xfId="0" applyNumberFormat="1" applyFont="1" applyFill="1" applyBorder="1" applyAlignment="1" applyProtection="1">
      <alignment horizontal="left" vertical="center"/>
      <protection locked="0"/>
    </xf>
    <xf numFmtId="4" fontId="41" fillId="0" borderId="84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87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4" fillId="2" borderId="21" xfId="0" applyNumberFormat="1" applyFont="1" applyFill="1" applyBorder="1" applyAlignment="1" applyProtection="1">
      <alignment vertical="center"/>
      <protection locked="0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7" fillId="0" borderId="0" xfId="0" applyNumberFormat="1" applyFont="1" applyFill="1" applyAlignment="1" applyProtection="1">
      <alignment horizontal="left" vertical="center"/>
      <protection locked="0"/>
    </xf>
    <xf numFmtId="4" fontId="44" fillId="0" borderId="53" xfId="0" applyNumberFormat="1" applyFont="1" applyFill="1" applyBorder="1" applyAlignment="1" applyProtection="1">
      <alignment vertical="center" wrapText="1"/>
      <protection locked="0"/>
    </xf>
    <xf numFmtId="4" fontId="40" fillId="0" borderId="84" xfId="0" applyNumberFormat="1" applyFont="1" applyFill="1" applyBorder="1" applyAlignment="1" applyProtection="1">
      <alignment vertical="center"/>
      <protection locked="0"/>
    </xf>
    <xf numFmtId="4" fontId="40" fillId="0" borderId="53" xfId="0" applyNumberFormat="1" applyFont="1" applyFill="1" applyBorder="1" applyAlignment="1" applyProtection="1">
      <alignment vertical="center"/>
      <protection locked="0"/>
    </xf>
    <xf numFmtId="4" fontId="44" fillId="0" borderId="84" xfId="0" applyNumberFormat="1" applyFont="1" applyFill="1" applyBorder="1" applyAlignment="1" applyProtection="1">
      <alignment horizontal="left" vertical="center"/>
      <protection locked="0"/>
    </xf>
    <xf numFmtId="4" fontId="44" fillId="0" borderId="53" xfId="0" applyNumberFormat="1" applyFont="1" applyFill="1" applyBorder="1" applyAlignment="1" applyProtection="1">
      <alignment horizontal="left" vertical="center"/>
      <protection locked="0"/>
    </xf>
    <xf numFmtId="4" fontId="40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40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58" xfId="0" applyNumberFormat="1" applyFont="1" applyFill="1" applyBorder="1" applyAlignment="1" applyProtection="1">
      <alignment vertical="center"/>
      <protection locked="0"/>
    </xf>
    <xf numFmtId="4" fontId="40" fillId="0" borderId="51" xfId="0" applyNumberFormat="1" applyFont="1" applyFill="1" applyBorder="1" applyAlignment="1" applyProtection="1">
      <alignment vertical="center"/>
      <protection locked="0"/>
    </xf>
    <xf numFmtId="4" fontId="44" fillId="0" borderId="84" xfId="0" applyNumberFormat="1" applyFont="1" applyFill="1" applyBorder="1" applyAlignment="1" applyProtection="1">
      <alignment vertical="center"/>
      <protection locked="0"/>
    </xf>
    <xf numFmtId="4" fontId="44" fillId="0" borderId="53" xfId="0" applyNumberFormat="1" applyFont="1" applyFill="1" applyBorder="1" applyAlignment="1" applyProtection="1">
      <alignment vertical="center"/>
      <protection locked="0"/>
    </xf>
    <xf numFmtId="4" fontId="37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41" fillId="0" borderId="21" xfId="0" applyNumberFormat="1" applyFont="1" applyBorder="1" applyAlignment="1">
      <alignment vertical="center" wrapText="1"/>
    </xf>
    <xf numFmtId="0" fontId="3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32" fillId="0" borderId="0" xfId="0" applyNumberFormat="1" applyFont="1" applyFill="1" applyAlignment="1" applyProtection="1">
      <alignment horizontal="left" vertical="center" wrapText="1"/>
      <protection locked="0"/>
    </xf>
    <xf numFmtId="4" fontId="44" fillId="0" borderId="87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4" fillId="2" borderId="24" xfId="0" applyNumberFormat="1" applyFont="1" applyFill="1" applyBorder="1" applyAlignment="1" applyProtection="1">
      <alignment vertical="center"/>
      <protection locked="0"/>
    </xf>
    <xf numFmtId="4" fontId="34" fillId="2" borderId="82" xfId="0" applyNumberFormat="1" applyFont="1" applyFill="1" applyBorder="1" applyAlignment="1" applyProtection="1">
      <alignment vertical="center"/>
      <protection locked="0"/>
    </xf>
    <xf numFmtId="4" fontId="34" fillId="2" borderId="21" xfId="0" applyNumberFormat="1" applyFont="1" applyFill="1" applyBorder="1" applyAlignment="1">
      <alignment horizontal="left" vertical="center"/>
    </xf>
    <xf numFmtId="4" fontId="34" fillId="2" borderId="23" xfId="0" applyNumberFormat="1" applyFont="1" applyFill="1" applyBorder="1" applyAlignment="1">
      <alignment horizontal="left" vertical="center"/>
    </xf>
    <xf numFmtId="4" fontId="41" fillId="0" borderId="84" xfId="0" applyNumberFormat="1" applyFont="1" applyBorder="1" applyAlignment="1" applyProtection="1">
      <alignment horizontal="justify" vertical="center"/>
      <protection locked="0"/>
    </xf>
    <xf numFmtId="4" fontId="41" fillId="0" borderId="53" xfId="0" applyNumberFormat="1" applyFont="1" applyBorder="1" applyAlignment="1" applyProtection="1">
      <alignment horizontal="justify" vertical="center"/>
      <protection locked="0"/>
    </xf>
    <xf numFmtId="4" fontId="69" fillId="0" borderId="2" xfId="0" applyNumberFormat="1" applyFont="1" applyBorder="1" applyAlignment="1">
      <alignment horizontal="left" vertical="center"/>
    </xf>
    <xf numFmtId="4" fontId="69" fillId="0" borderId="3" xfId="0" applyNumberFormat="1" applyFont="1" applyBorder="1" applyAlignment="1">
      <alignment horizontal="left" vertical="center"/>
    </xf>
    <xf numFmtId="4" fontId="51" fillId="2" borderId="21" xfId="0" applyNumberFormat="1" applyFont="1" applyFill="1" applyBorder="1" applyAlignment="1" applyProtection="1">
      <alignment horizontal="center" vertical="center" wrapText="1"/>
      <protection locked="0"/>
    </xf>
    <xf numFmtId="4" fontId="51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58" xfId="0" applyNumberFormat="1" applyFont="1" applyBorder="1" applyAlignment="1" applyProtection="1">
      <alignment horizontal="left" vertical="center" wrapText="1"/>
      <protection locked="0"/>
    </xf>
    <xf numFmtId="4" fontId="40" fillId="0" borderId="51" xfId="0" applyNumberFormat="1" applyFont="1" applyBorder="1" applyAlignment="1" applyProtection="1">
      <alignment horizontal="left" vertical="center" wrapText="1"/>
      <protection locked="0"/>
    </xf>
    <xf numFmtId="4" fontId="40" fillId="0" borderId="84" xfId="0" applyNumberFormat="1" applyFont="1" applyBorder="1" applyAlignment="1" applyProtection="1">
      <alignment horizontal="left" vertical="center" wrapText="1"/>
      <protection locked="0"/>
    </xf>
    <xf numFmtId="4" fontId="40" fillId="0" borderId="53" xfId="0" applyNumberFormat="1" applyFont="1" applyBorder="1" applyAlignment="1" applyProtection="1">
      <alignment horizontal="left" vertical="center" wrapText="1"/>
      <protection locked="0"/>
    </xf>
    <xf numFmtId="4" fontId="40" fillId="0" borderId="84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84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34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4" fontId="34" fillId="0" borderId="58" xfId="0" applyNumberFormat="1" applyFont="1" applyBorder="1" applyAlignment="1">
      <alignment vertical="center"/>
    </xf>
    <xf numFmtId="4" fontId="34" fillId="0" borderId="51" xfId="0" applyNumberFormat="1" applyFont="1" applyBorder="1" applyAlignment="1">
      <alignment vertical="center"/>
    </xf>
    <xf numFmtId="4" fontId="33" fillId="0" borderId="84" xfId="0" applyNumberFormat="1" applyFont="1" applyFill="1" applyBorder="1" applyAlignment="1">
      <alignment horizontal="left" vertical="center" wrapText="1"/>
    </xf>
    <xf numFmtId="4" fontId="33" fillId="0" borderId="53" xfId="0" applyNumberFormat="1" applyFont="1" applyFill="1" applyBorder="1" applyAlignment="1">
      <alignment horizontal="left" vertical="center" wrapText="1"/>
    </xf>
    <xf numFmtId="4" fontId="33" fillId="0" borderId="87" xfId="0" applyNumberFormat="1" applyFont="1" applyBorder="1" applyAlignment="1">
      <alignment vertical="center" wrapText="1"/>
    </xf>
    <xf numFmtId="4" fontId="33" fillId="0" borderId="56" xfId="0" applyNumberFormat="1" applyFont="1" applyBorder="1" applyAlignment="1">
      <alignment vertical="center" wrapText="1"/>
    </xf>
    <xf numFmtId="4" fontId="34" fillId="2" borderId="21" xfId="0" applyNumberFormat="1" applyFont="1" applyFill="1" applyBorder="1" applyAlignment="1">
      <alignment horizontal="left" vertical="center" wrapText="1"/>
    </xf>
    <xf numFmtId="4" fontId="34" fillId="2" borderId="23" xfId="0" applyNumberFormat="1" applyFont="1" applyFill="1" applyBorder="1" applyAlignment="1">
      <alignment horizontal="left" vertical="center" wrapText="1"/>
    </xf>
    <xf numFmtId="4" fontId="40" fillId="0" borderId="21" xfId="0" applyNumberFormat="1" applyFont="1" applyFill="1" applyBorder="1" applyAlignment="1">
      <alignment horizontal="center" vertical="center"/>
    </xf>
    <xf numFmtId="4" fontId="40" fillId="0" borderId="23" xfId="0" applyNumberFormat="1" applyFont="1" applyFill="1" applyBorder="1" applyAlignment="1">
      <alignment horizontal="center" vertical="center"/>
    </xf>
    <xf numFmtId="4" fontId="40" fillId="0" borderId="87" xfId="0" applyNumberFormat="1" applyFont="1" applyBorder="1" applyAlignment="1" applyProtection="1">
      <alignment horizontal="left" vertical="center" wrapText="1"/>
      <protection locked="0"/>
    </xf>
    <xf numFmtId="4" fontId="40" fillId="0" borderId="56" xfId="0" applyNumberFormat="1" applyFont="1" applyBorder="1" applyAlignment="1" applyProtection="1">
      <alignment horizontal="left" vertical="center" wrapText="1"/>
      <protection locked="0"/>
    </xf>
    <xf numFmtId="4" fontId="39" fillId="2" borderId="21" xfId="0" applyNumberFormat="1" applyFont="1" applyFill="1" applyBorder="1" applyAlignment="1" applyProtection="1">
      <alignment horizontal="justify" vertical="center" wrapText="1"/>
      <protection locked="0"/>
    </xf>
    <xf numFmtId="4" fontId="39" fillId="2" borderId="23" xfId="0" applyNumberFormat="1" applyFont="1" applyFill="1" applyBorder="1" applyAlignment="1" applyProtection="1">
      <alignment horizontal="justify" vertical="center" wrapText="1"/>
      <protection locked="0"/>
    </xf>
    <xf numFmtId="4" fontId="52" fillId="0" borderId="84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84" xfId="0" applyNumberFormat="1" applyFont="1" applyBorder="1" applyAlignment="1" applyProtection="1">
      <alignment horizontal="left" vertical="center" wrapText="1"/>
      <protection locked="0"/>
    </xf>
    <xf numFmtId="4" fontId="38" fillId="0" borderId="53" xfId="0" applyNumberFormat="1" applyFont="1" applyBorder="1" applyAlignment="1" applyProtection="1">
      <alignment horizontal="left" vertical="center" wrapText="1"/>
      <protection locked="0"/>
    </xf>
    <xf numFmtId="4" fontId="33" fillId="0" borderId="90" xfId="0" applyNumberFormat="1" applyFont="1" applyFill="1" applyBorder="1" applyAlignment="1">
      <alignment vertical="center" wrapText="1"/>
    </xf>
    <xf numFmtId="4" fontId="33" fillId="0" borderId="79" xfId="0" applyNumberFormat="1" applyFont="1" applyFill="1" applyBorder="1" applyAlignment="1">
      <alignment vertical="center" wrapText="1"/>
    </xf>
    <xf numFmtId="4" fontId="53" fillId="0" borderId="85" xfId="0" applyNumberFormat="1" applyFont="1" applyFill="1" applyBorder="1" applyAlignment="1">
      <alignment vertical="center" wrapText="1"/>
    </xf>
    <xf numFmtId="4" fontId="53" fillId="0" borderId="63" xfId="0" applyNumberFormat="1" applyFont="1" applyFill="1" applyBorder="1" applyAlignment="1">
      <alignment vertical="center" wrapText="1"/>
    </xf>
    <xf numFmtId="4" fontId="53" fillId="0" borderId="87" xfId="0" applyNumberFormat="1" applyFont="1" applyFill="1" applyBorder="1" applyAlignment="1">
      <alignment vertical="center" wrapText="1"/>
    </xf>
    <xf numFmtId="4" fontId="53" fillId="0" borderId="56" xfId="0" applyNumberFormat="1" applyFont="1" applyFill="1" applyBorder="1" applyAlignment="1">
      <alignment vertical="center" wrapText="1"/>
    </xf>
    <xf numFmtId="4" fontId="40" fillId="4" borderId="22" xfId="0" applyNumberFormat="1" applyFont="1" applyFill="1" applyBorder="1" applyAlignment="1">
      <alignment horizontal="left" vertical="center" wrapText="1"/>
    </xf>
    <xf numFmtId="4" fontId="40" fillId="4" borderId="23" xfId="0" applyNumberFormat="1" applyFont="1" applyFill="1" applyBorder="1" applyAlignment="1">
      <alignment horizontal="left" vertical="center" wrapText="1"/>
    </xf>
    <xf numFmtId="4" fontId="40" fillId="4" borderId="83" xfId="0" applyNumberFormat="1" applyFont="1" applyFill="1" applyBorder="1" applyAlignment="1">
      <alignment horizontal="center" vertical="center"/>
    </xf>
    <xf numFmtId="4" fontId="40" fillId="4" borderId="20" xfId="0" applyNumberFormat="1" applyFont="1" applyFill="1" applyBorder="1" applyAlignment="1">
      <alignment horizontal="center" vertical="center"/>
    </xf>
    <xf numFmtId="4" fontId="40" fillId="4" borderId="21" xfId="0" applyNumberFormat="1" applyFont="1" applyFill="1" applyBorder="1" applyAlignment="1">
      <alignment horizontal="center" vertical="center"/>
    </xf>
    <xf numFmtId="4" fontId="40" fillId="4" borderId="23" xfId="0" applyNumberFormat="1" applyFont="1" applyFill="1" applyBorder="1" applyAlignment="1">
      <alignment horizontal="center" vertical="center"/>
    </xf>
    <xf numFmtId="4" fontId="40" fillId="0" borderId="21" xfId="0" applyNumberFormat="1" applyFont="1" applyBorder="1" applyAlignment="1">
      <alignment horizontal="center" vertical="center"/>
    </xf>
    <xf numFmtId="4" fontId="40" fillId="0" borderId="23" xfId="0" applyNumberFormat="1" applyFont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51" fillId="2" borderId="21" xfId="0" applyNumberFormat="1" applyFont="1" applyFill="1" applyBorder="1" applyAlignment="1">
      <alignment horizontal="center" vertical="center" wrapText="1"/>
    </xf>
    <xf numFmtId="4" fontId="51" fillId="2" borderId="23" xfId="0" applyNumberFormat="1" applyFont="1" applyFill="1" applyBorder="1" applyAlignment="1">
      <alignment horizontal="center" vertical="center" wrapText="1"/>
    </xf>
    <xf numFmtId="4" fontId="33" fillId="0" borderId="58" xfId="0" applyNumberFormat="1" applyFont="1" applyFill="1" applyBorder="1" applyAlignment="1">
      <alignment vertical="center" wrapText="1"/>
    </xf>
    <xf numFmtId="4" fontId="33" fillId="0" borderId="51" xfId="0" applyNumberFormat="1" applyFont="1" applyFill="1" applyBorder="1" applyAlignment="1">
      <alignment vertical="center" wrapText="1"/>
    </xf>
    <xf numFmtId="4" fontId="33" fillId="0" borderId="84" xfId="0" applyNumberFormat="1" applyFont="1" applyFill="1" applyBorder="1" applyAlignment="1">
      <alignment vertical="center" wrapText="1"/>
    </xf>
    <xf numFmtId="4" fontId="33" fillId="0" borderId="53" xfId="0" applyNumberFormat="1" applyFont="1" applyFill="1" applyBorder="1" applyAlignment="1">
      <alignment vertical="center" wrapText="1"/>
    </xf>
    <xf numFmtId="4" fontId="38" fillId="0" borderId="84" xfId="0" applyNumberFormat="1" applyFont="1" applyFill="1" applyBorder="1" applyAlignment="1" applyProtection="1">
      <alignment vertical="center"/>
      <protection locked="0"/>
    </xf>
    <xf numFmtId="4" fontId="38" fillId="0" borderId="77" xfId="0" applyNumberFormat="1" applyFont="1" applyFill="1" applyBorder="1" applyAlignment="1" applyProtection="1">
      <alignment vertical="center"/>
      <protection locked="0"/>
    </xf>
    <xf numFmtId="4" fontId="38" fillId="0" borderId="53" xfId="0" applyNumberFormat="1" applyFont="1" applyFill="1" applyBorder="1" applyAlignment="1" applyProtection="1">
      <alignment vertical="center"/>
      <protection locked="0"/>
    </xf>
    <xf numFmtId="4" fontId="53" fillId="0" borderId="84" xfId="0" applyNumberFormat="1" applyFont="1" applyFill="1" applyBorder="1" applyAlignment="1" applyProtection="1">
      <alignment vertical="center"/>
      <protection locked="0"/>
    </xf>
    <xf numFmtId="4" fontId="53" fillId="0" borderId="77" xfId="0" applyNumberFormat="1" applyFont="1" applyFill="1" applyBorder="1" applyAlignment="1" applyProtection="1">
      <alignment vertical="center"/>
      <protection locked="0"/>
    </xf>
    <xf numFmtId="4" fontId="53" fillId="0" borderId="53" xfId="0" applyNumberFormat="1" applyFont="1" applyFill="1" applyBorder="1" applyAlignment="1" applyProtection="1">
      <alignment vertical="center"/>
      <protection locked="0"/>
    </xf>
    <xf numFmtId="4" fontId="38" fillId="0" borderId="84" xfId="0" applyNumberFormat="1" applyFont="1" applyFill="1" applyBorder="1" applyAlignment="1" applyProtection="1">
      <alignment vertical="center" wrapText="1"/>
      <protection locked="0"/>
    </xf>
    <xf numFmtId="4" fontId="38" fillId="0" borderId="77" xfId="0" applyNumberFormat="1" applyFont="1" applyFill="1" applyBorder="1" applyAlignment="1" applyProtection="1">
      <alignment vertical="center" wrapText="1"/>
      <protection locked="0"/>
    </xf>
    <xf numFmtId="4" fontId="38" fillId="0" borderId="53" xfId="0" applyNumberFormat="1" applyFont="1" applyFill="1" applyBorder="1" applyAlignment="1" applyProtection="1">
      <alignment vertical="center" wrapText="1"/>
      <protection locked="0"/>
    </xf>
    <xf numFmtId="4" fontId="41" fillId="0" borderId="21" xfId="0" applyNumberFormat="1" applyFont="1" applyBorder="1" applyAlignment="1">
      <alignment horizontal="right" vertical="center"/>
    </xf>
    <xf numFmtId="4" fontId="41" fillId="0" borderId="23" xfId="0" applyNumberFormat="1" applyFont="1" applyBorder="1" applyAlignment="1">
      <alignment horizontal="right" vertical="center"/>
    </xf>
    <xf numFmtId="4" fontId="38" fillId="0" borderId="58" xfId="0" applyNumberFormat="1" applyFont="1" applyFill="1" applyBorder="1" applyAlignment="1" applyProtection="1">
      <alignment vertical="center"/>
      <protection locked="0"/>
    </xf>
    <xf numFmtId="4" fontId="38" fillId="0" borderId="59" xfId="0" applyNumberFormat="1" applyFont="1" applyFill="1" applyBorder="1" applyAlignment="1" applyProtection="1">
      <alignment vertical="center"/>
      <protection locked="0"/>
    </xf>
    <xf numFmtId="4" fontId="38" fillId="0" borderId="51" xfId="0" applyNumberFormat="1" applyFont="1" applyFill="1" applyBorder="1" applyAlignment="1" applyProtection="1">
      <alignment vertical="center"/>
      <protection locked="0"/>
    </xf>
    <xf numFmtId="4" fontId="52" fillId="0" borderId="84" xfId="0" applyNumberFormat="1" applyFont="1" applyFill="1" applyBorder="1" applyAlignment="1" applyProtection="1">
      <alignment horizontal="left" vertical="center" indent="1"/>
      <protection locked="0"/>
    </xf>
    <xf numFmtId="4" fontId="52" fillId="0" borderId="77" xfId="0" applyNumberFormat="1" applyFont="1" applyFill="1" applyBorder="1" applyAlignment="1" applyProtection="1">
      <alignment horizontal="left" vertical="center" indent="1"/>
      <protection locked="0"/>
    </xf>
    <xf numFmtId="4" fontId="52" fillId="0" borderId="53" xfId="0" applyNumberFormat="1" applyFont="1" applyFill="1" applyBorder="1" applyAlignment="1" applyProtection="1">
      <alignment horizontal="left" vertical="center" indent="1"/>
      <protection locked="0"/>
    </xf>
    <xf numFmtId="4" fontId="38" fillId="0" borderId="87" xfId="0" applyNumberFormat="1" applyFont="1" applyFill="1" applyBorder="1" applyAlignment="1" applyProtection="1">
      <alignment vertical="center" wrapText="1"/>
      <protection locked="0"/>
    </xf>
    <xf numFmtId="4" fontId="38" fillId="0" borderId="91" xfId="0" applyNumberFormat="1" applyFont="1" applyFill="1" applyBorder="1" applyAlignment="1" applyProtection="1">
      <alignment vertical="center" wrapText="1"/>
      <protection locked="0"/>
    </xf>
    <xf numFmtId="4" fontId="38" fillId="0" borderId="56" xfId="0" applyNumberFormat="1" applyFont="1" applyFill="1" applyBorder="1" applyAlignment="1" applyProtection="1">
      <alignment vertical="center" wrapText="1"/>
      <protection locked="0"/>
    </xf>
    <xf numFmtId="4" fontId="55" fillId="0" borderId="21" xfId="0" applyNumberFormat="1" applyFont="1" applyFill="1" applyBorder="1" applyAlignment="1" applyProtection="1">
      <alignment vertical="center" wrapText="1"/>
      <protection locked="0"/>
    </xf>
    <xf numFmtId="4" fontId="55" fillId="0" borderId="22" xfId="0" applyNumberFormat="1" applyFont="1" applyFill="1" applyBorder="1" applyAlignment="1" applyProtection="1">
      <alignment vertical="center" wrapText="1"/>
      <protection locked="0"/>
    </xf>
    <xf numFmtId="4" fontId="55" fillId="0" borderId="23" xfId="0" applyNumberFormat="1" applyFont="1" applyFill="1" applyBorder="1" applyAlignment="1" applyProtection="1">
      <alignment vertical="center" wrapText="1"/>
      <protection locked="0"/>
    </xf>
    <xf numFmtId="4" fontId="55" fillId="0" borderId="21" xfId="0" applyNumberFormat="1" applyFont="1" applyBorder="1" applyAlignment="1" applyProtection="1">
      <alignment horizontal="left" vertical="center" wrapText="1"/>
      <protection locked="0"/>
    </xf>
    <xf numFmtId="4" fontId="55" fillId="0" borderId="22" xfId="0" applyNumberFormat="1" applyFont="1" applyBorder="1" applyAlignment="1" applyProtection="1">
      <alignment horizontal="left" vertical="center" wrapText="1"/>
      <protection locked="0"/>
    </xf>
    <xf numFmtId="4" fontId="55" fillId="0" borderId="23" xfId="0" applyNumberFormat="1" applyFont="1" applyBorder="1" applyAlignment="1" applyProtection="1">
      <alignment horizontal="left" vertical="center" wrapText="1"/>
      <protection locked="0"/>
    </xf>
    <xf numFmtId="4" fontId="55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23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84" xfId="0" applyNumberFormat="1" applyFont="1" applyFill="1" applyBorder="1" applyAlignment="1" applyProtection="1">
      <alignment horizontal="left" vertical="center" wrapText="1" indent="1"/>
      <protection locked="0"/>
    </xf>
    <xf numFmtId="4" fontId="52" fillId="0" borderId="77" xfId="0" applyNumberFormat="1" applyFont="1" applyFill="1" applyBorder="1" applyAlignment="1" applyProtection="1">
      <alignment horizontal="left" vertical="center" wrapText="1" indent="1"/>
      <protection locked="0"/>
    </xf>
    <xf numFmtId="4" fontId="52" fillId="0" borderId="53" xfId="0" applyNumberFormat="1" applyFont="1" applyFill="1" applyBorder="1" applyAlignment="1" applyProtection="1">
      <alignment horizontal="left" vertical="center" wrapText="1" indent="1"/>
      <protection locked="0"/>
    </xf>
    <xf numFmtId="4" fontId="52" fillId="0" borderId="87" xfId="0" applyNumberFormat="1" applyFont="1" applyFill="1" applyBorder="1" applyAlignment="1" applyProtection="1">
      <alignment horizontal="left" vertical="center" wrapText="1" indent="1"/>
      <protection locked="0"/>
    </xf>
    <xf numFmtId="4" fontId="52" fillId="0" borderId="91" xfId="0" applyNumberFormat="1" applyFont="1" applyFill="1" applyBorder="1" applyAlignment="1" applyProtection="1">
      <alignment horizontal="left" vertical="center" wrapText="1" indent="1"/>
      <protection locked="0"/>
    </xf>
    <xf numFmtId="4" fontId="52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54" fillId="4" borderId="21" xfId="0" applyNumberFormat="1" applyFont="1" applyFill="1" applyBorder="1" applyAlignment="1" applyProtection="1">
      <alignment vertical="center"/>
      <protection locked="0"/>
    </xf>
    <xf numFmtId="4" fontId="54" fillId="4" borderId="22" xfId="0" applyNumberFormat="1" applyFont="1" applyFill="1" applyBorder="1" applyAlignment="1" applyProtection="1">
      <alignment vertical="center"/>
      <protection locked="0"/>
    </xf>
    <xf numFmtId="4" fontId="54" fillId="4" borderId="23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 wrapText="1"/>
      <protection locked="0"/>
    </xf>
    <xf numFmtId="4" fontId="34" fillId="0" borderId="23" xfId="0" applyNumberFormat="1" applyFont="1" applyFill="1" applyBorder="1" applyAlignment="1" applyProtection="1">
      <alignment vertical="center" wrapText="1"/>
      <protection locked="0"/>
    </xf>
    <xf numFmtId="4" fontId="50" fillId="0" borderId="58" xfId="0" applyNumberFormat="1" applyFont="1" applyFill="1" applyBorder="1" applyAlignment="1" applyProtection="1">
      <alignment vertical="center" wrapText="1"/>
      <protection locked="0"/>
    </xf>
    <xf numFmtId="4" fontId="50" fillId="0" borderId="59" xfId="0" applyNumberFormat="1" applyFont="1" applyFill="1" applyBorder="1" applyAlignment="1" applyProtection="1">
      <alignment vertical="center" wrapText="1"/>
      <protection locked="0"/>
    </xf>
    <xf numFmtId="4" fontId="50" fillId="0" borderId="51" xfId="0" applyNumberFormat="1" applyFont="1" applyFill="1" applyBorder="1" applyAlignment="1" applyProtection="1">
      <alignment vertical="center" wrapText="1"/>
      <protection locked="0"/>
    </xf>
    <xf numFmtId="4" fontId="50" fillId="0" borderId="84" xfId="0" applyNumberFormat="1" applyFont="1" applyFill="1" applyBorder="1" applyAlignment="1" applyProtection="1">
      <alignment vertical="center" wrapText="1"/>
      <protection locked="0"/>
    </xf>
    <xf numFmtId="4" fontId="50" fillId="0" borderId="77" xfId="0" applyNumberFormat="1" applyFont="1" applyFill="1" applyBorder="1" applyAlignment="1" applyProtection="1">
      <alignment vertical="center" wrapText="1"/>
      <protection locked="0"/>
    </xf>
    <xf numFmtId="4" fontId="50" fillId="0" borderId="53" xfId="0" applyNumberFormat="1" applyFont="1" applyFill="1" applyBorder="1" applyAlignment="1" applyProtection="1">
      <alignment vertical="center" wrapText="1"/>
      <protection locked="0"/>
    </xf>
    <xf numFmtId="4" fontId="50" fillId="0" borderId="87" xfId="0" applyNumberFormat="1" applyFont="1" applyFill="1" applyBorder="1" applyAlignment="1" applyProtection="1">
      <alignment vertical="center" wrapText="1"/>
      <protection locked="0"/>
    </xf>
    <xf numFmtId="4" fontId="50" fillId="0" borderId="91" xfId="0" applyNumberFormat="1" applyFont="1" applyFill="1" applyBorder="1" applyAlignment="1" applyProtection="1">
      <alignment vertical="center" wrapText="1"/>
      <protection locked="0"/>
    </xf>
    <xf numFmtId="4" fontId="50" fillId="0" borderId="56" xfId="0" applyNumberFormat="1" applyFont="1" applyFill="1" applyBorder="1" applyAlignment="1" applyProtection="1">
      <alignment vertical="center" wrapText="1"/>
      <protection locked="0"/>
    </xf>
    <xf numFmtId="4" fontId="34" fillId="0" borderId="21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Fill="1" applyBorder="1" applyAlignment="1" applyProtection="1">
      <alignment vertical="center"/>
      <protection locked="0"/>
    </xf>
    <xf numFmtId="4" fontId="39" fillId="2" borderId="21" xfId="0" applyNumberFormat="1" applyFont="1" applyFill="1" applyBorder="1" applyAlignment="1" applyProtection="1">
      <alignment horizontal="left" vertical="center"/>
      <protection locked="0"/>
    </xf>
    <xf numFmtId="4" fontId="39" fillId="2" borderId="23" xfId="0" applyNumberFormat="1" applyFont="1" applyFill="1" applyBorder="1" applyAlignment="1" applyProtection="1">
      <alignment horizontal="left" vertical="center"/>
      <protection locked="0"/>
    </xf>
    <xf numFmtId="4" fontId="50" fillId="0" borderId="84" xfId="0" applyNumberFormat="1" applyFont="1" applyFill="1" applyBorder="1" applyAlignment="1" applyProtection="1">
      <alignment vertical="center"/>
      <protection locked="0"/>
    </xf>
    <xf numFmtId="4" fontId="50" fillId="0" borderId="77" xfId="0" applyNumberFormat="1" applyFont="1" applyFill="1" applyBorder="1" applyAlignment="1" applyProtection="1">
      <alignment vertical="center"/>
      <protection locked="0"/>
    </xf>
    <xf numFmtId="4" fontId="50" fillId="0" borderId="53" xfId="0" applyNumberFormat="1" applyFont="1" applyFill="1" applyBorder="1" applyAlignment="1" applyProtection="1">
      <alignment vertical="center"/>
      <protection locked="0"/>
    </xf>
    <xf numFmtId="4" fontId="34" fillId="4" borderId="21" xfId="0" applyNumberFormat="1" applyFont="1" applyFill="1" applyBorder="1" applyAlignment="1" applyProtection="1">
      <alignment horizontal="left" vertical="center"/>
      <protection locked="0"/>
    </xf>
    <xf numFmtId="4" fontId="34" fillId="4" borderId="22" xfId="0" applyNumberFormat="1" applyFont="1" applyFill="1" applyBorder="1" applyAlignment="1" applyProtection="1">
      <alignment horizontal="left" vertical="center"/>
      <protection locked="0"/>
    </xf>
    <xf numFmtId="4" fontId="34" fillId="4" borderId="23" xfId="0" applyNumberFormat="1" applyFont="1" applyFill="1" applyBorder="1" applyAlignment="1" applyProtection="1">
      <alignment horizontal="left" vertical="center"/>
      <protection locked="0"/>
    </xf>
    <xf numFmtId="4" fontId="50" fillId="0" borderId="58" xfId="0" applyNumberFormat="1" applyFont="1" applyFill="1" applyBorder="1" applyAlignment="1" applyProtection="1">
      <alignment vertical="center"/>
      <protection locked="0"/>
    </xf>
    <xf numFmtId="4" fontId="50" fillId="0" borderId="59" xfId="0" applyNumberFormat="1" applyFont="1" applyFill="1" applyBorder="1" applyAlignment="1" applyProtection="1">
      <alignment vertical="center"/>
      <protection locked="0"/>
    </xf>
    <xf numFmtId="4" fontId="50" fillId="0" borderId="51" xfId="0" applyNumberFormat="1" applyFont="1" applyFill="1" applyBorder="1" applyAlignment="1" applyProtection="1">
      <alignment vertical="center"/>
      <protection locked="0"/>
    </xf>
    <xf numFmtId="4" fontId="44" fillId="0" borderId="77" xfId="0" applyNumberFormat="1" applyFont="1" applyFill="1" applyBorder="1" applyAlignment="1" applyProtection="1">
      <alignment vertical="center" wrapText="1"/>
      <protection locked="0"/>
    </xf>
    <xf numFmtId="4" fontId="40" fillId="0" borderId="77" xfId="0" applyNumberFormat="1" applyFont="1" applyFill="1" applyBorder="1" applyAlignment="1" applyProtection="1">
      <alignment vertical="center"/>
      <protection locked="0"/>
    </xf>
    <xf numFmtId="4" fontId="34" fillId="0" borderId="21" xfId="0" applyNumberFormat="1" applyFont="1" applyBorder="1" applyAlignment="1" applyProtection="1">
      <alignment horizontal="left" vertical="center" wrapText="1"/>
      <protection locked="0"/>
    </xf>
    <xf numFmtId="4" fontId="34" fillId="0" borderId="22" xfId="0" applyNumberFormat="1" applyFont="1" applyBorder="1" applyAlignment="1" applyProtection="1">
      <alignment horizontal="left" vertical="center" wrapText="1"/>
      <protection locked="0"/>
    </xf>
    <xf numFmtId="4" fontId="34" fillId="0" borderId="23" xfId="0" applyNumberFormat="1" applyFont="1" applyBorder="1" applyAlignment="1" applyProtection="1">
      <alignment horizontal="left" vertical="center" wrapText="1"/>
      <protection locked="0"/>
    </xf>
    <xf numFmtId="4" fontId="40" fillId="0" borderId="58" xfId="0" applyNumberFormat="1" applyFont="1" applyFill="1" applyBorder="1" applyAlignment="1" applyProtection="1">
      <alignment vertical="center" wrapText="1"/>
      <protection locked="0"/>
    </xf>
    <xf numFmtId="4" fontId="40" fillId="0" borderId="59" xfId="0" applyNumberFormat="1" applyFont="1" applyFill="1" applyBorder="1" applyAlignment="1" applyProtection="1">
      <alignment vertical="center" wrapText="1"/>
      <protection locked="0"/>
    </xf>
    <xf numFmtId="4" fontId="40" fillId="0" borderId="51" xfId="0" applyNumberFormat="1" applyFont="1" applyFill="1" applyBorder="1" applyAlignment="1" applyProtection="1">
      <alignment vertical="center" wrapText="1"/>
      <protection locked="0"/>
    </xf>
    <xf numFmtId="4" fontId="40" fillId="0" borderId="77" xfId="0" applyNumberFormat="1" applyFont="1" applyFill="1" applyBorder="1" applyAlignment="1" applyProtection="1">
      <alignment vertical="center" wrapText="1"/>
      <protection locked="0"/>
    </xf>
    <xf numFmtId="4" fontId="40" fillId="0" borderId="53" xfId="0" applyNumberFormat="1" applyFont="1" applyFill="1" applyBorder="1" applyAlignment="1" applyProtection="1">
      <alignment vertical="center" wrapText="1"/>
      <protection locked="0"/>
    </xf>
    <xf numFmtId="4" fontId="52" fillId="0" borderId="87" xfId="0" applyNumberFormat="1" applyFont="1" applyFill="1" applyBorder="1" applyAlignment="1" applyProtection="1">
      <alignment vertical="center"/>
      <protection locked="0"/>
    </xf>
    <xf numFmtId="4" fontId="52" fillId="0" borderId="91" xfId="0" applyNumberFormat="1" applyFont="1" applyFill="1" applyBorder="1" applyAlignment="1" applyProtection="1">
      <alignment vertical="center"/>
      <protection locked="0"/>
    </xf>
    <xf numFmtId="4" fontId="52" fillId="0" borderId="56" xfId="0" applyNumberFormat="1" applyFont="1" applyFill="1" applyBorder="1" applyAlignment="1" applyProtection="1">
      <alignment vertical="center"/>
      <protection locked="0"/>
    </xf>
    <xf numFmtId="4" fontId="33" fillId="0" borderId="58" xfId="0" applyNumberFormat="1" applyFont="1" applyFill="1" applyBorder="1" applyAlignment="1" applyProtection="1">
      <alignment vertical="center"/>
      <protection locked="0"/>
    </xf>
    <xf numFmtId="4" fontId="33" fillId="0" borderId="59" xfId="0" applyNumberFormat="1" applyFont="1" applyFill="1" applyBorder="1" applyAlignment="1" applyProtection="1">
      <alignment vertical="center"/>
      <protection locked="0"/>
    </xf>
    <xf numFmtId="4" fontId="33" fillId="0" borderId="51" xfId="0" applyNumberFormat="1" applyFont="1" applyFill="1" applyBorder="1" applyAlignment="1" applyProtection="1">
      <alignment vertical="center"/>
      <protection locked="0"/>
    </xf>
    <xf numFmtId="4" fontId="33" fillId="0" borderId="87" xfId="0" applyNumberFormat="1" applyFont="1" applyFill="1" applyBorder="1" applyAlignment="1" applyProtection="1">
      <alignment vertical="center"/>
      <protection locked="0"/>
    </xf>
    <xf numFmtId="4" fontId="33" fillId="0" borderId="91" xfId="0" applyNumberFormat="1" applyFont="1" applyFill="1" applyBorder="1" applyAlignment="1" applyProtection="1">
      <alignment vertical="center"/>
      <protection locked="0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55" fillId="0" borderId="21" xfId="0" applyNumberFormat="1" applyFont="1" applyFill="1" applyBorder="1" applyAlignment="1" applyProtection="1">
      <alignment vertical="center"/>
      <protection locked="0"/>
    </xf>
    <xf numFmtId="4" fontId="55" fillId="0" borderId="22" xfId="0" applyNumberFormat="1" applyFont="1" applyFill="1" applyBorder="1" applyAlignment="1" applyProtection="1">
      <alignment vertical="center"/>
      <protection locked="0"/>
    </xf>
    <xf numFmtId="4" fontId="55" fillId="0" borderId="23" xfId="0" applyNumberFormat="1" applyFont="1" applyFill="1" applyBorder="1" applyAlignment="1" applyProtection="1">
      <alignment vertical="center"/>
      <protection locked="0"/>
    </xf>
    <xf numFmtId="4" fontId="56" fillId="0" borderId="58" xfId="0" applyNumberFormat="1" applyFont="1" applyFill="1" applyBorder="1" applyAlignment="1" applyProtection="1">
      <alignment vertical="center" wrapText="1"/>
      <protection locked="0"/>
    </xf>
    <xf numFmtId="4" fontId="56" fillId="0" borderId="59" xfId="0" applyNumberFormat="1" applyFont="1" applyFill="1" applyBorder="1" applyAlignment="1" applyProtection="1">
      <alignment vertical="center" wrapText="1"/>
      <protection locked="0"/>
    </xf>
    <xf numFmtId="4" fontId="56" fillId="0" borderId="51" xfId="0" applyNumberFormat="1" applyFont="1" applyFill="1" applyBorder="1" applyAlignment="1" applyProtection="1">
      <alignment vertical="center" wrapText="1"/>
      <protection locked="0"/>
    </xf>
    <xf numFmtId="4" fontId="56" fillId="0" borderId="87" xfId="0" applyNumberFormat="1" applyFont="1" applyFill="1" applyBorder="1" applyAlignment="1" applyProtection="1">
      <alignment vertical="center" wrapText="1"/>
      <protection locked="0"/>
    </xf>
    <xf numFmtId="4" fontId="56" fillId="0" borderId="91" xfId="0" applyNumberFormat="1" applyFont="1" applyFill="1" applyBorder="1" applyAlignment="1" applyProtection="1">
      <alignment vertical="center" wrapText="1"/>
      <protection locked="0"/>
    </xf>
    <xf numFmtId="4" fontId="56" fillId="0" borderId="56" xfId="0" applyNumberFormat="1" applyFont="1" applyFill="1" applyBorder="1" applyAlignment="1" applyProtection="1">
      <alignment vertical="center" wrapText="1"/>
      <protection locked="0"/>
    </xf>
    <xf numFmtId="4" fontId="44" fillId="0" borderId="84" xfId="0" applyNumberFormat="1" applyFont="1" applyFill="1" applyBorder="1" applyAlignment="1">
      <alignment vertical="center" wrapText="1"/>
    </xf>
    <xf numFmtId="4" fontId="44" fillId="0" borderId="77" xfId="0" applyNumberFormat="1" applyFont="1" applyFill="1" applyBorder="1" applyAlignment="1">
      <alignment vertical="center" wrapText="1"/>
    </xf>
    <xf numFmtId="4" fontId="44" fillId="0" borderId="53" xfId="0" applyNumberFormat="1" applyFont="1" applyFill="1" applyBorder="1" applyAlignment="1">
      <alignment vertical="center" wrapText="1"/>
    </xf>
    <xf numFmtId="4" fontId="44" fillId="0" borderId="87" xfId="0" applyNumberFormat="1" applyFont="1" applyFill="1" applyBorder="1" applyAlignment="1" applyProtection="1">
      <alignment vertical="center" wrapText="1"/>
      <protection locked="0"/>
    </xf>
    <xf numFmtId="4" fontId="44" fillId="0" borderId="91" xfId="0" applyNumberFormat="1" applyFont="1" applyFill="1" applyBorder="1" applyAlignment="1" applyProtection="1">
      <alignment vertical="center" wrapText="1"/>
      <protection locked="0"/>
    </xf>
    <xf numFmtId="4" fontId="44" fillId="0" borderId="56" xfId="0" applyNumberFormat="1" applyFont="1" applyFill="1" applyBorder="1" applyAlignment="1" applyProtection="1">
      <alignment vertical="center" wrapText="1"/>
      <protection locked="0"/>
    </xf>
    <xf numFmtId="4" fontId="40" fillId="6" borderId="21" xfId="0" applyNumberFormat="1" applyFont="1" applyFill="1" applyBorder="1" applyAlignment="1" applyProtection="1">
      <alignment horizontal="left" vertical="center"/>
      <protection locked="0"/>
    </xf>
    <xf numFmtId="4" fontId="40" fillId="6" borderId="22" xfId="0" applyNumberFormat="1" applyFont="1" applyFill="1" applyBorder="1" applyAlignment="1" applyProtection="1">
      <alignment horizontal="left" vertical="center"/>
      <protection locked="0"/>
    </xf>
    <xf numFmtId="4" fontId="40" fillId="6" borderId="23" xfId="0" applyNumberFormat="1" applyFont="1" applyFill="1" applyBorder="1" applyAlignment="1" applyProtection="1">
      <alignment horizontal="left" vertical="center"/>
      <protection locked="0"/>
    </xf>
    <xf numFmtId="4" fontId="51" fillId="4" borderId="21" xfId="0" applyNumberFormat="1" applyFont="1" applyFill="1" applyBorder="1" applyAlignment="1" applyProtection="1">
      <alignment horizontal="center" vertical="center"/>
      <protection locked="0"/>
    </xf>
    <xf numFmtId="4" fontId="51" fillId="4" borderId="22" xfId="0" applyNumberFormat="1" applyFont="1" applyFill="1" applyBorder="1" applyAlignment="1" applyProtection="1">
      <alignment horizontal="center" vertical="center"/>
      <protection locked="0"/>
    </xf>
    <xf numFmtId="4" fontId="51" fillId="4" borderId="23" xfId="0" applyNumberFormat="1" applyFont="1" applyFill="1" applyBorder="1" applyAlignment="1" applyProtection="1">
      <alignment horizontal="center" vertical="center"/>
      <protection locked="0"/>
    </xf>
    <xf numFmtId="0" fontId="24" fillId="5" borderId="2" xfId="0" applyFont="1" applyFill="1" applyBorder="1" applyAlignment="1">
      <alignment horizontal="center" wrapText="1"/>
    </xf>
    <xf numFmtId="0" fontId="24" fillId="5" borderId="77" xfId="0" applyFont="1" applyFill="1" applyBorder="1" applyAlignment="1">
      <alignment horizontal="center" wrapText="1"/>
    </xf>
    <xf numFmtId="0" fontId="24" fillId="5" borderId="53" xfId="0" applyFont="1" applyFill="1" applyBorder="1" applyAlignment="1">
      <alignment horizontal="center" wrapText="1"/>
    </xf>
    <xf numFmtId="4" fontId="17" fillId="2" borderId="112" xfId="0" applyNumberFormat="1" applyFont="1" applyFill="1" applyBorder="1" applyAlignment="1">
      <alignment horizontal="center" vertical="center" wrapText="1"/>
    </xf>
    <xf numFmtId="4" fontId="17" fillId="2" borderId="59" xfId="0" applyNumberFormat="1" applyFont="1" applyFill="1" applyBorder="1" applyAlignment="1">
      <alignment horizontal="center" vertical="center" wrapText="1"/>
    </xf>
    <xf numFmtId="4" fontId="17" fillId="2" borderId="51" xfId="0" applyNumberFormat="1" applyFont="1" applyFill="1" applyBorder="1" applyAlignment="1">
      <alignment horizontal="center" vertical="center" wrapText="1"/>
    </xf>
    <xf numFmtId="4" fontId="50" fillId="0" borderId="87" xfId="0" applyNumberFormat="1" applyFont="1" applyFill="1" applyBorder="1" applyAlignment="1" applyProtection="1">
      <alignment vertical="center"/>
      <protection locked="0"/>
    </xf>
    <xf numFmtId="4" fontId="50" fillId="0" borderId="91" xfId="0" applyNumberFormat="1" applyFont="1" applyFill="1" applyBorder="1" applyAlignment="1" applyProtection="1">
      <alignment vertical="center"/>
      <protection locked="0"/>
    </xf>
    <xf numFmtId="4" fontId="50" fillId="0" borderId="56" xfId="0" applyNumberFormat="1" applyFont="1" applyFill="1" applyBorder="1" applyAlignment="1" applyProtection="1">
      <alignment vertical="center"/>
      <protection locked="0"/>
    </xf>
    <xf numFmtId="4" fontId="40" fillId="4" borderId="58" xfId="0" applyNumberFormat="1" applyFont="1" applyFill="1" applyBorder="1" applyAlignment="1" applyProtection="1">
      <alignment horizontal="left" vertical="center"/>
      <protection locked="0"/>
    </xf>
    <xf numFmtId="4" fontId="40" fillId="4" borderId="59" xfId="0" applyNumberFormat="1" applyFont="1" applyFill="1" applyBorder="1" applyAlignment="1" applyProtection="1">
      <alignment horizontal="left" vertical="center"/>
      <protection locked="0"/>
    </xf>
    <xf numFmtId="4" fontId="40" fillId="4" borderId="51" xfId="0" applyNumberFormat="1" applyFont="1" applyFill="1" applyBorder="1" applyAlignment="1" applyProtection="1">
      <alignment horizontal="left" vertical="center"/>
      <protection locked="0"/>
    </xf>
    <xf numFmtId="4" fontId="22" fillId="0" borderId="2" xfId="0" applyNumberFormat="1" applyFont="1" applyBorder="1" applyAlignment="1">
      <alignment horizontal="left" vertical="center"/>
    </xf>
    <xf numFmtId="4" fontId="22" fillId="0" borderId="77" xfId="0" applyNumberFormat="1" applyFont="1" applyBorder="1" applyAlignment="1">
      <alignment horizontal="left" vertical="center"/>
    </xf>
    <xf numFmtId="4" fontId="22" fillId="0" borderId="3" xfId="0" applyNumberFormat="1" applyFont="1" applyBorder="1" applyAlignment="1">
      <alignment horizontal="left" vertical="center"/>
    </xf>
    <xf numFmtId="4" fontId="39" fillId="2" borderId="58" xfId="0" applyNumberFormat="1" applyFont="1" applyFill="1" applyBorder="1" applyAlignment="1" applyProtection="1">
      <alignment horizontal="left" vertical="center"/>
      <protection locked="0"/>
    </xf>
    <xf numFmtId="4" fontId="39" fillId="2" borderId="59" xfId="0" applyNumberFormat="1" applyFont="1" applyFill="1" applyBorder="1" applyAlignment="1" applyProtection="1">
      <alignment horizontal="left" vertical="center"/>
      <protection locked="0"/>
    </xf>
    <xf numFmtId="4" fontId="39" fillId="2" borderId="51" xfId="0" applyNumberFormat="1" applyFont="1" applyFill="1" applyBorder="1" applyAlignment="1" applyProtection="1">
      <alignment horizontal="left" vertical="center"/>
      <protection locked="0"/>
    </xf>
    <xf numFmtId="0" fontId="12" fillId="0" borderId="13" xfId="0" applyFont="1" applyBorder="1" applyAlignment="1">
      <alignment horizontal="left" wrapText="1"/>
    </xf>
    <xf numFmtId="0" fontId="34" fillId="4" borderId="21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4" fontId="54" fillId="4" borderId="21" xfId="0" applyNumberFormat="1" applyFont="1" applyFill="1" applyBorder="1" applyAlignment="1" applyProtection="1">
      <alignment horizontal="center" vertical="center"/>
      <protection locked="0"/>
    </xf>
    <xf numFmtId="4" fontId="54" fillId="4" borderId="22" xfId="0" applyNumberFormat="1" applyFont="1" applyFill="1" applyBorder="1" applyAlignment="1" applyProtection="1">
      <alignment horizontal="center" vertical="center"/>
      <protection locked="0"/>
    </xf>
    <xf numFmtId="4" fontId="54" fillId="4" borderId="23" xfId="0" applyNumberFormat="1" applyFont="1" applyFill="1" applyBorder="1" applyAlignment="1" applyProtection="1">
      <alignment horizontal="center" vertical="center"/>
      <protection locked="0"/>
    </xf>
    <xf numFmtId="4" fontId="37" fillId="0" borderId="0" xfId="0" applyNumberFormat="1" applyFont="1" applyAlignment="1">
      <alignment horizontal="left" vertical="center"/>
    </xf>
    <xf numFmtId="4" fontId="41" fillId="0" borderId="23" xfId="0" applyNumberFormat="1" applyFont="1" applyBorder="1" applyAlignment="1">
      <alignment vertical="center" wrapText="1"/>
    </xf>
    <xf numFmtId="4" fontId="56" fillId="0" borderId="58" xfId="0" applyNumberFormat="1" applyFont="1" applyFill="1" applyBorder="1" applyAlignment="1" applyProtection="1">
      <alignment vertical="center"/>
      <protection locked="0"/>
    </xf>
    <xf numFmtId="4" fontId="56" fillId="0" borderId="59" xfId="0" applyNumberFormat="1" applyFont="1" applyFill="1" applyBorder="1" applyAlignment="1" applyProtection="1">
      <alignment vertical="center"/>
      <protection locked="0"/>
    </xf>
    <xf numFmtId="4" fontId="56" fillId="0" borderId="51" xfId="0" applyNumberFormat="1" applyFont="1" applyFill="1" applyBorder="1" applyAlignment="1" applyProtection="1">
      <alignment vertical="center"/>
      <protection locked="0"/>
    </xf>
    <xf numFmtId="4" fontId="56" fillId="0" borderId="84" xfId="0" applyNumberFormat="1" applyFont="1" applyFill="1" applyBorder="1" applyAlignment="1" applyProtection="1">
      <alignment vertical="center"/>
      <protection locked="0"/>
    </xf>
    <xf numFmtId="4" fontId="56" fillId="0" borderId="77" xfId="0" applyNumberFormat="1" applyFont="1" applyFill="1" applyBorder="1" applyAlignment="1" applyProtection="1">
      <alignment vertical="center"/>
      <protection locked="0"/>
    </xf>
    <xf numFmtId="4" fontId="56" fillId="0" borderId="53" xfId="0" applyNumberFormat="1" applyFont="1" applyFill="1" applyBorder="1" applyAlignment="1" applyProtection="1">
      <alignment vertical="center"/>
      <protection locked="0"/>
    </xf>
    <xf numFmtId="4" fontId="56" fillId="0" borderId="84" xfId="0" applyNumberFormat="1" applyFont="1" applyFill="1" applyBorder="1" applyAlignment="1" applyProtection="1">
      <alignment vertical="center" wrapText="1"/>
      <protection locked="0"/>
    </xf>
    <xf numFmtId="4" fontId="56" fillId="0" borderId="77" xfId="0" applyNumberFormat="1" applyFont="1" applyFill="1" applyBorder="1" applyAlignment="1" applyProtection="1">
      <alignment vertical="center" wrapText="1"/>
      <protection locked="0"/>
    </xf>
    <xf numFmtId="4" fontId="56" fillId="0" borderId="53" xfId="0" applyNumberFormat="1" applyFont="1" applyFill="1" applyBorder="1" applyAlignment="1" applyProtection="1">
      <alignment vertical="center" wrapText="1"/>
      <protection locked="0"/>
    </xf>
  </cellXfs>
  <cellStyles count="6">
    <cellStyle name="Dziesiętny" xfId="1" builtinId="3"/>
    <cellStyle name="Normal 3" xfId="3"/>
    <cellStyle name="Normalny" xfId="0" builtinId="0"/>
    <cellStyle name="Normalny 2" xfId="4"/>
    <cellStyle name="Normalny 3" xf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K14" sqref="K14"/>
    </sheetView>
  </sheetViews>
  <sheetFormatPr defaultRowHeight="15" x14ac:dyDescent="0.25"/>
  <cols>
    <col min="1" max="1" width="21" customWidth="1"/>
    <col min="2" max="2" width="17" customWidth="1"/>
    <col min="3" max="3" width="15.42578125" customWidth="1"/>
    <col min="4" max="4" width="22.42578125" customWidth="1"/>
    <col min="5" max="6" width="16" bestFit="1" customWidth="1"/>
  </cols>
  <sheetData>
    <row r="1" spans="1:6" x14ac:dyDescent="0.25">
      <c r="E1" s="447"/>
      <c r="F1" s="447"/>
    </row>
    <row r="2" spans="1:6" ht="60" customHeight="1" x14ac:dyDescent="0.25">
      <c r="A2" s="448" t="s">
        <v>0</v>
      </c>
      <c r="B2" s="449"/>
      <c r="C2" s="450" t="s">
        <v>1</v>
      </c>
      <c r="D2" s="451"/>
      <c r="E2" s="452" t="s">
        <v>2</v>
      </c>
      <c r="F2" s="453"/>
    </row>
    <row r="3" spans="1:6" x14ac:dyDescent="0.25">
      <c r="A3" s="454"/>
      <c r="B3" s="454"/>
      <c r="C3" s="454"/>
      <c r="D3" s="454"/>
      <c r="E3" s="454"/>
      <c r="F3" s="454"/>
    </row>
    <row r="4" spans="1:6" ht="25.5" x14ac:dyDescent="0.25">
      <c r="A4" s="1" t="s">
        <v>3</v>
      </c>
      <c r="B4" s="2" t="s">
        <v>4</v>
      </c>
      <c r="C4" s="2" t="s">
        <v>5</v>
      </c>
      <c r="D4" s="1" t="s">
        <v>6</v>
      </c>
      <c r="E4" s="2" t="s">
        <v>4</v>
      </c>
      <c r="F4" s="2" t="s">
        <v>7</v>
      </c>
    </row>
    <row r="5" spans="1:6" x14ac:dyDescent="0.25">
      <c r="A5" s="3" t="s">
        <v>8</v>
      </c>
      <c r="B5" s="4">
        <f>B6</f>
        <v>0</v>
      </c>
      <c r="C5" s="5">
        <f>C6</f>
        <v>0</v>
      </c>
      <c r="D5" s="3" t="s">
        <v>9</v>
      </c>
      <c r="E5" s="6">
        <f>E6+E9+E10</f>
        <v>0</v>
      </c>
      <c r="F5" s="6">
        <f>F6+F9+F10</f>
        <v>0</v>
      </c>
    </row>
    <row r="6" spans="1:6" ht="26.25" x14ac:dyDescent="0.25">
      <c r="A6" s="3" t="s">
        <v>10</v>
      </c>
      <c r="B6" s="4">
        <f>B7+B8</f>
        <v>0</v>
      </c>
      <c r="C6" s="4">
        <f>C7+C8</f>
        <v>0</v>
      </c>
      <c r="D6" s="3" t="s">
        <v>11</v>
      </c>
      <c r="E6" s="6">
        <f>E7+E8</f>
        <v>0</v>
      </c>
      <c r="F6" s="7">
        <f>F7+F8</f>
        <v>0</v>
      </c>
    </row>
    <row r="7" spans="1:6" ht="26.25" x14ac:dyDescent="0.25">
      <c r="A7" s="8" t="s">
        <v>12</v>
      </c>
      <c r="B7" s="9"/>
      <c r="C7" s="9"/>
      <c r="D7" s="8" t="s">
        <v>13</v>
      </c>
      <c r="E7" s="10"/>
      <c r="F7" s="10"/>
    </row>
    <row r="8" spans="1:6" ht="26.25" x14ac:dyDescent="0.25">
      <c r="A8" s="8" t="s">
        <v>14</v>
      </c>
      <c r="B8" s="9"/>
      <c r="C8" s="9"/>
      <c r="D8" s="8" t="s">
        <v>15</v>
      </c>
      <c r="E8" s="10"/>
      <c r="F8" s="10"/>
    </row>
    <row r="9" spans="1:6" ht="26.25" x14ac:dyDescent="0.25">
      <c r="A9" s="3" t="s">
        <v>16</v>
      </c>
      <c r="B9" s="4">
        <f>B13+B14+B10</f>
        <v>0</v>
      </c>
      <c r="C9" s="4">
        <f>C13+C14+C10</f>
        <v>0</v>
      </c>
      <c r="D9" s="3" t="s">
        <v>17</v>
      </c>
      <c r="E9" s="11"/>
      <c r="F9" s="11"/>
    </row>
    <row r="10" spans="1:6" ht="26.25" x14ac:dyDescent="0.25">
      <c r="A10" s="3" t="s">
        <v>18</v>
      </c>
      <c r="B10" s="9">
        <f>B11+B12</f>
        <v>0</v>
      </c>
      <c r="C10" s="9">
        <f>C11+C12</f>
        <v>0</v>
      </c>
      <c r="D10" s="3" t="s">
        <v>19</v>
      </c>
      <c r="E10" s="11"/>
      <c r="F10" s="11"/>
    </row>
    <row r="11" spans="1:6" ht="26.25" x14ac:dyDescent="0.25">
      <c r="A11" s="8" t="s">
        <v>13</v>
      </c>
      <c r="B11" s="9"/>
      <c r="C11" s="9"/>
      <c r="D11" s="3" t="s">
        <v>20</v>
      </c>
      <c r="E11" s="6">
        <f>E12+E16+E17+E18+E19</f>
        <v>0</v>
      </c>
      <c r="F11" s="6">
        <f>F12+F16+F17+F19+F18</f>
        <v>0</v>
      </c>
    </row>
    <row r="12" spans="1:6" ht="26.25" x14ac:dyDescent="0.25">
      <c r="A12" s="8" t="s">
        <v>15</v>
      </c>
      <c r="B12" s="9"/>
      <c r="C12" s="9"/>
      <c r="D12" s="7" t="s">
        <v>21</v>
      </c>
      <c r="E12" s="11">
        <f>E13-E14-E15</f>
        <v>0</v>
      </c>
      <c r="F12" s="11">
        <f>F13-F14-F15</f>
        <v>0</v>
      </c>
    </row>
    <row r="13" spans="1:6" ht="26.25" x14ac:dyDescent="0.25">
      <c r="A13" s="3" t="s">
        <v>22</v>
      </c>
      <c r="B13" s="4"/>
      <c r="C13" s="4"/>
      <c r="D13" s="8" t="s">
        <v>23</v>
      </c>
      <c r="E13" s="10"/>
      <c r="F13" s="10"/>
    </row>
    <row r="14" spans="1:6" ht="39" x14ac:dyDescent="0.25">
      <c r="A14" s="3" t="s">
        <v>24</v>
      </c>
      <c r="B14" s="4"/>
      <c r="C14" s="4"/>
      <c r="D14" s="10" t="s">
        <v>25</v>
      </c>
      <c r="E14" s="11"/>
      <c r="F14" s="11"/>
    </row>
    <row r="15" spans="1:6" ht="26.25" x14ac:dyDescent="0.25">
      <c r="A15" s="3" t="s">
        <v>26</v>
      </c>
      <c r="B15" s="4"/>
      <c r="C15" s="4"/>
      <c r="D15" s="8" t="s">
        <v>27</v>
      </c>
      <c r="E15" s="11"/>
      <c r="F15" s="11"/>
    </row>
    <row r="16" spans="1:6" ht="39" x14ac:dyDescent="0.25">
      <c r="A16" s="8"/>
      <c r="B16" s="9"/>
      <c r="C16" s="9"/>
      <c r="D16" s="3" t="s">
        <v>28</v>
      </c>
      <c r="E16" s="7"/>
      <c r="F16" s="7"/>
    </row>
    <row r="17" spans="1:6" ht="39" x14ac:dyDescent="0.25">
      <c r="A17" s="8"/>
      <c r="B17" s="12"/>
      <c r="C17" s="12"/>
      <c r="D17" s="3" t="s">
        <v>29</v>
      </c>
      <c r="E17" s="6"/>
      <c r="F17" s="6"/>
    </row>
    <row r="18" spans="1:6" ht="26.25" x14ac:dyDescent="0.25">
      <c r="A18" s="3"/>
      <c r="B18" s="13"/>
      <c r="C18" s="14"/>
      <c r="D18" s="3" t="s">
        <v>30</v>
      </c>
      <c r="E18" s="6"/>
      <c r="F18" s="6"/>
    </row>
    <row r="19" spans="1:6" ht="26.25" x14ac:dyDescent="0.25">
      <c r="A19" s="3"/>
      <c r="B19" s="6"/>
      <c r="C19" s="15"/>
      <c r="D19" s="16" t="s">
        <v>31</v>
      </c>
      <c r="E19" s="7"/>
      <c r="F19" s="7"/>
    </row>
    <row r="20" spans="1:6" ht="26.25" x14ac:dyDescent="0.25">
      <c r="A20" s="3"/>
      <c r="B20" s="6"/>
      <c r="C20" s="6"/>
      <c r="D20" s="3" t="s">
        <v>26</v>
      </c>
      <c r="E20" s="6"/>
      <c r="F20" s="6"/>
    </row>
    <row r="21" spans="1:6" x14ac:dyDescent="0.25">
      <c r="A21" s="17" t="s">
        <v>32</v>
      </c>
      <c r="B21" s="18">
        <f>B15+B9+B5</f>
        <v>0</v>
      </c>
      <c r="C21" s="18">
        <f>C5+C9+C15</f>
        <v>0</v>
      </c>
      <c r="D21" s="17" t="s">
        <v>33</v>
      </c>
      <c r="E21" s="19">
        <f>E5+E11+E20</f>
        <v>0</v>
      </c>
      <c r="F21" s="19">
        <f>F5+F11+F20</f>
        <v>0</v>
      </c>
    </row>
    <row r="22" spans="1:6" x14ac:dyDescent="0.25">
      <c r="A22" s="20"/>
      <c r="B22" s="21"/>
      <c r="C22" s="22"/>
      <c r="D22" s="20"/>
      <c r="E22" s="21"/>
      <c r="F22" s="23"/>
    </row>
    <row r="23" spans="1:6" x14ac:dyDescent="0.25">
      <c r="A23" s="24"/>
      <c r="B23" s="24"/>
      <c r="C23" s="25"/>
      <c r="D23" s="24"/>
    </row>
    <row r="24" spans="1:6" x14ac:dyDescent="0.25">
      <c r="A24" s="458"/>
      <c r="B24" s="458"/>
      <c r="C24" s="458"/>
      <c r="D24" s="458"/>
      <c r="E24" s="458"/>
    </row>
    <row r="25" spans="1:6" x14ac:dyDescent="0.25">
      <c r="C25" s="455"/>
      <c r="D25" s="456"/>
    </row>
    <row r="26" spans="1:6" x14ac:dyDescent="0.25">
      <c r="A26" s="457" t="s">
        <v>34</v>
      </c>
      <c r="B26" s="457"/>
      <c r="C26" s="457" t="s">
        <v>35</v>
      </c>
      <c r="D26" s="456"/>
      <c r="E26" s="457" t="s">
        <v>36</v>
      </c>
      <c r="F26" s="456"/>
    </row>
    <row r="27" spans="1:6" x14ac:dyDescent="0.25">
      <c r="A27" s="459"/>
      <c r="B27" s="460"/>
      <c r="C27" s="460"/>
      <c r="D27" s="460"/>
      <c r="E27" s="460"/>
      <c r="F27" s="26"/>
    </row>
    <row r="32" spans="1:6" x14ac:dyDescent="0.25">
      <c r="C32" s="455"/>
      <c r="D32" s="456"/>
    </row>
    <row r="33" spans="1:6" x14ac:dyDescent="0.25">
      <c r="A33" s="457"/>
      <c r="B33" s="457"/>
      <c r="C33" s="457"/>
      <c r="D33" s="456"/>
      <c r="E33" s="457"/>
      <c r="F33" s="456"/>
    </row>
    <row r="37" spans="1:6" x14ac:dyDescent="0.25">
      <c r="A37" s="27"/>
    </row>
    <row r="38" spans="1:6" x14ac:dyDescent="0.25">
      <c r="C38" s="28"/>
    </row>
    <row r="40" spans="1:6" x14ac:dyDescent="0.25">
      <c r="C40" s="29"/>
    </row>
  </sheetData>
  <mergeCells count="17">
    <mergeCell ref="C32:D32"/>
    <mergeCell ref="A33:B33"/>
    <mergeCell ref="C33:D33"/>
    <mergeCell ref="E33:F33"/>
    <mergeCell ref="A24:E24"/>
    <mergeCell ref="C25:D25"/>
    <mergeCell ref="A26:B26"/>
    <mergeCell ref="C26:D26"/>
    <mergeCell ref="E26:F26"/>
    <mergeCell ref="A27:E27"/>
    <mergeCell ref="E1:F1"/>
    <mergeCell ref="A2:B2"/>
    <mergeCell ref="C2:D2"/>
    <mergeCell ref="E2:F2"/>
    <mergeCell ref="A3:B3"/>
    <mergeCell ref="C3:D3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86"/>
  <sheetViews>
    <sheetView tabSelected="1" showWhiteSpace="0" view="pageLayout" topLeftCell="A660" zoomScaleNormal="100" workbookViewId="0">
      <selection activeCell="H626" sqref="H626"/>
    </sheetView>
  </sheetViews>
  <sheetFormatPr defaultRowHeight="13.5" x14ac:dyDescent="0.25"/>
  <cols>
    <col min="1" max="1" width="22.85546875" style="39" customWidth="1"/>
    <col min="2" max="2" width="17.85546875" style="39" customWidth="1"/>
    <col min="3" max="3" width="19.28515625" style="39" customWidth="1"/>
    <col min="4" max="4" width="17" style="39" customWidth="1"/>
    <col min="5" max="5" width="18.7109375" style="39" customWidth="1"/>
    <col min="6" max="6" width="16.140625" style="39" customWidth="1"/>
    <col min="7" max="7" width="16.42578125" style="39" customWidth="1"/>
    <col min="8" max="8" width="13.85546875" style="39" customWidth="1"/>
    <col min="9" max="9" width="17.28515625" style="39" customWidth="1"/>
    <col min="10" max="10" width="9.42578125" style="39" customWidth="1"/>
    <col min="11" max="11" width="14.5703125" style="39" customWidth="1"/>
    <col min="12" max="12" width="6.42578125" style="39" customWidth="1"/>
    <col min="13" max="256" width="9.140625" style="39"/>
    <col min="257" max="257" width="22.85546875" style="39" customWidth="1"/>
    <col min="258" max="258" width="19.140625" style="39" customWidth="1"/>
    <col min="259" max="259" width="20" style="39" customWidth="1"/>
    <col min="260" max="260" width="18" style="39" customWidth="1"/>
    <col min="261" max="261" width="19.7109375" style="39" customWidth="1"/>
    <col min="262" max="262" width="16.140625" style="39" customWidth="1"/>
    <col min="263" max="263" width="16.42578125" style="39" customWidth="1"/>
    <col min="264" max="264" width="12.140625" style="39" customWidth="1"/>
    <col min="265" max="265" width="13.140625" style="39" customWidth="1"/>
    <col min="266" max="266" width="13.7109375" style="39" customWidth="1"/>
    <col min="267" max="267" width="18.28515625" style="39" customWidth="1"/>
    <col min="268" max="512" width="9.140625" style="39"/>
    <col min="513" max="513" width="22.85546875" style="39" customWidth="1"/>
    <col min="514" max="514" width="19.140625" style="39" customWidth="1"/>
    <col min="515" max="515" width="20" style="39" customWidth="1"/>
    <col min="516" max="516" width="18" style="39" customWidth="1"/>
    <col min="517" max="517" width="19.7109375" style="39" customWidth="1"/>
    <col min="518" max="518" width="16.140625" style="39" customWidth="1"/>
    <col min="519" max="519" width="16.42578125" style="39" customWidth="1"/>
    <col min="520" max="520" width="12.140625" style="39" customWidth="1"/>
    <col min="521" max="521" width="13.140625" style="39" customWidth="1"/>
    <col min="522" max="522" width="13.7109375" style="39" customWidth="1"/>
    <col min="523" max="523" width="18.28515625" style="39" customWidth="1"/>
    <col min="524" max="768" width="9.140625" style="39"/>
    <col min="769" max="769" width="22.85546875" style="39" customWidth="1"/>
    <col min="770" max="770" width="19.140625" style="39" customWidth="1"/>
    <col min="771" max="771" width="20" style="39" customWidth="1"/>
    <col min="772" max="772" width="18" style="39" customWidth="1"/>
    <col min="773" max="773" width="19.7109375" style="39" customWidth="1"/>
    <col min="774" max="774" width="16.140625" style="39" customWidth="1"/>
    <col min="775" max="775" width="16.42578125" style="39" customWidth="1"/>
    <col min="776" max="776" width="12.140625" style="39" customWidth="1"/>
    <col min="777" max="777" width="13.140625" style="39" customWidth="1"/>
    <col min="778" max="778" width="13.7109375" style="39" customWidth="1"/>
    <col min="779" max="779" width="18.28515625" style="39" customWidth="1"/>
    <col min="780" max="1024" width="9.140625" style="39"/>
    <col min="1025" max="1025" width="22.85546875" style="39" customWidth="1"/>
    <col min="1026" max="1026" width="19.140625" style="39" customWidth="1"/>
    <col min="1027" max="1027" width="20" style="39" customWidth="1"/>
    <col min="1028" max="1028" width="18" style="39" customWidth="1"/>
    <col min="1029" max="1029" width="19.7109375" style="39" customWidth="1"/>
    <col min="1030" max="1030" width="16.140625" style="39" customWidth="1"/>
    <col min="1031" max="1031" width="16.42578125" style="39" customWidth="1"/>
    <col min="1032" max="1032" width="12.140625" style="39" customWidth="1"/>
    <col min="1033" max="1033" width="13.140625" style="39" customWidth="1"/>
    <col min="1034" max="1034" width="13.7109375" style="39" customWidth="1"/>
    <col min="1035" max="1035" width="18.28515625" style="39" customWidth="1"/>
    <col min="1036" max="1280" width="9.140625" style="39"/>
    <col min="1281" max="1281" width="22.85546875" style="39" customWidth="1"/>
    <col min="1282" max="1282" width="19.140625" style="39" customWidth="1"/>
    <col min="1283" max="1283" width="20" style="39" customWidth="1"/>
    <col min="1284" max="1284" width="18" style="39" customWidth="1"/>
    <col min="1285" max="1285" width="19.7109375" style="39" customWidth="1"/>
    <col min="1286" max="1286" width="16.140625" style="39" customWidth="1"/>
    <col min="1287" max="1287" width="16.42578125" style="39" customWidth="1"/>
    <col min="1288" max="1288" width="12.140625" style="39" customWidth="1"/>
    <col min="1289" max="1289" width="13.140625" style="39" customWidth="1"/>
    <col min="1290" max="1290" width="13.7109375" style="39" customWidth="1"/>
    <col min="1291" max="1291" width="18.28515625" style="39" customWidth="1"/>
    <col min="1292" max="1536" width="9.140625" style="39"/>
    <col min="1537" max="1537" width="22.85546875" style="39" customWidth="1"/>
    <col min="1538" max="1538" width="19.140625" style="39" customWidth="1"/>
    <col min="1539" max="1539" width="20" style="39" customWidth="1"/>
    <col min="1540" max="1540" width="18" style="39" customWidth="1"/>
    <col min="1541" max="1541" width="19.7109375" style="39" customWidth="1"/>
    <col min="1542" max="1542" width="16.140625" style="39" customWidth="1"/>
    <col min="1543" max="1543" width="16.42578125" style="39" customWidth="1"/>
    <col min="1544" max="1544" width="12.140625" style="39" customWidth="1"/>
    <col min="1545" max="1545" width="13.140625" style="39" customWidth="1"/>
    <col min="1546" max="1546" width="13.7109375" style="39" customWidth="1"/>
    <col min="1547" max="1547" width="18.28515625" style="39" customWidth="1"/>
    <col min="1548" max="1792" width="9.140625" style="39"/>
    <col min="1793" max="1793" width="22.85546875" style="39" customWidth="1"/>
    <col min="1794" max="1794" width="19.140625" style="39" customWidth="1"/>
    <col min="1795" max="1795" width="20" style="39" customWidth="1"/>
    <col min="1796" max="1796" width="18" style="39" customWidth="1"/>
    <col min="1797" max="1797" width="19.7109375" style="39" customWidth="1"/>
    <col min="1798" max="1798" width="16.140625" style="39" customWidth="1"/>
    <col min="1799" max="1799" width="16.42578125" style="39" customWidth="1"/>
    <col min="1800" max="1800" width="12.140625" style="39" customWidth="1"/>
    <col min="1801" max="1801" width="13.140625" style="39" customWidth="1"/>
    <col min="1802" max="1802" width="13.7109375" style="39" customWidth="1"/>
    <col min="1803" max="1803" width="18.28515625" style="39" customWidth="1"/>
    <col min="1804" max="2048" width="9.140625" style="39"/>
    <col min="2049" max="2049" width="22.85546875" style="39" customWidth="1"/>
    <col min="2050" max="2050" width="19.140625" style="39" customWidth="1"/>
    <col min="2051" max="2051" width="20" style="39" customWidth="1"/>
    <col min="2052" max="2052" width="18" style="39" customWidth="1"/>
    <col min="2053" max="2053" width="19.7109375" style="39" customWidth="1"/>
    <col min="2054" max="2054" width="16.140625" style="39" customWidth="1"/>
    <col min="2055" max="2055" width="16.42578125" style="39" customWidth="1"/>
    <col min="2056" max="2056" width="12.140625" style="39" customWidth="1"/>
    <col min="2057" max="2057" width="13.140625" style="39" customWidth="1"/>
    <col min="2058" max="2058" width="13.7109375" style="39" customWidth="1"/>
    <col min="2059" max="2059" width="18.28515625" style="39" customWidth="1"/>
    <col min="2060" max="2304" width="9.140625" style="39"/>
    <col min="2305" max="2305" width="22.85546875" style="39" customWidth="1"/>
    <col min="2306" max="2306" width="19.140625" style="39" customWidth="1"/>
    <col min="2307" max="2307" width="20" style="39" customWidth="1"/>
    <col min="2308" max="2308" width="18" style="39" customWidth="1"/>
    <col min="2309" max="2309" width="19.7109375" style="39" customWidth="1"/>
    <col min="2310" max="2310" width="16.140625" style="39" customWidth="1"/>
    <col min="2311" max="2311" width="16.42578125" style="39" customWidth="1"/>
    <col min="2312" max="2312" width="12.140625" style="39" customWidth="1"/>
    <col min="2313" max="2313" width="13.140625" style="39" customWidth="1"/>
    <col min="2314" max="2314" width="13.7109375" style="39" customWidth="1"/>
    <col min="2315" max="2315" width="18.28515625" style="39" customWidth="1"/>
    <col min="2316" max="2560" width="9.140625" style="39"/>
    <col min="2561" max="2561" width="22.85546875" style="39" customWidth="1"/>
    <col min="2562" max="2562" width="19.140625" style="39" customWidth="1"/>
    <col min="2563" max="2563" width="20" style="39" customWidth="1"/>
    <col min="2564" max="2564" width="18" style="39" customWidth="1"/>
    <col min="2565" max="2565" width="19.7109375" style="39" customWidth="1"/>
    <col min="2566" max="2566" width="16.140625" style="39" customWidth="1"/>
    <col min="2567" max="2567" width="16.42578125" style="39" customWidth="1"/>
    <col min="2568" max="2568" width="12.140625" style="39" customWidth="1"/>
    <col min="2569" max="2569" width="13.140625" style="39" customWidth="1"/>
    <col min="2570" max="2570" width="13.7109375" style="39" customWidth="1"/>
    <col min="2571" max="2571" width="18.28515625" style="39" customWidth="1"/>
    <col min="2572" max="2816" width="9.140625" style="39"/>
    <col min="2817" max="2817" width="22.85546875" style="39" customWidth="1"/>
    <col min="2818" max="2818" width="19.140625" style="39" customWidth="1"/>
    <col min="2819" max="2819" width="20" style="39" customWidth="1"/>
    <col min="2820" max="2820" width="18" style="39" customWidth="1"/>
    <col min="2821" max="2821" width="19.7109375" style="39" customWidth="1"/>
    <col min="2822" max="2822" width="16.140625" style="39" customWidth="1"/>
    <col min="2823" max="2823" width="16.42578125" style="39" customWidth="1"/>
    <col min="2824" max="2824" width="12.140625" style="39" customWidth="1"/>
    <col min="2825" max="2825" width="13.140625" style="39" customWidth="1"/>
    <col min="2826" max="2826" width="13.7109375" style="39" customWidth="1"/>
    <col min="2827" max="2827" width="18.28515625" style="39" customWidth="1"/>
    <col min="2828" max="3072" width="9.140625" style="39"/>
    <col min="3073" max="3073" width="22.85546875" style="39" customWidth="1"/>
    <col min="3074" max="3074" width="19.140625" style="39" customWidth="1"/>
    <col min="3075" max="3075" width="20" style="39" customWidth="1"/>
    <col min="3076" max="3076" width="18" style="39" customWidth="1"/>
    <col min="3077" max="3077" width="19.7109375" style="39" customWidth="1"/>
    <col min="3078" max="3078" width="16.140625" style="39" customWidth="1"/>
    <col min="3079" max="3079" width="16.42578125" style="39" customWidth="1"/>
    <col min="3080" max="3080" width="12.140625" style="39" customWidth="1"/>
    <col min="3081" max="3081" width="13.140625" style="39" customWidth="1"/>
    <col min="3082" max="3082" width="13.7109375" style="39" customWidth="1"/>
    <col min="3083" max="3083" width="18.28515625" style="39" customWidth="1"/>
    <col min="3084" max="3328" width="9.140625" style="39"/>
    <col min="3329" max="3329" width="22.85546875" style="39" customWidth="1"/>
    <col min="3330" max="3330" width="19.140625" style="39" customWidth="1"/>
    <col min="3331" max="3331" width="20" style="39" customWidth="1"/>
    <col min="3332" max="3332" width="18" style="39" customWidth="1"/>
    <col min="3333" max="3333" width="19.7109375" style="39" customWidth="1"/>
    <col min="3334" max="3334" width="16.140625" style="39" customWidth="1"/>
    <col min="3335" max="3335" width="16.42578125" style="39" customWidth="1"/>
    <col min="3336" max="3336" width="12.140625" style="39" customWidth="1"/>
    <col min="3337" max="3337" width="13.140625" style="39" customWidth="1"/>
    <col min="3338" max="3338" width="13.7109375" style="39" customWidth="1"/>
    <col min="3339" max="3339" width="18.28515625" style="39" customWidth="1"/>
    <col min="3340" max="3584" width="9.140625" style="39"/>
    <col min="3585" max="3585" width="22.85546875" style="39" customWidth="1"/>
    <col min="3586" max="3586" width="19.140625" style="39" customWidth="1"/>
    <col min="3587" max="3587" width="20" style="39" customWidth="1"/>
    <col min="3588" max="3588" width="18" style="39" customWidth="1"/>
    <col min="3589" max="3589" width="19.7109375" style="39" customWidth="1"/>
    <col min="3590" max="3590" width="16.140625" style="39" customWidth="1"/>
    <col min="3591" max="3591" width="16.42578125" style="39" customWidth="1"/>
    <col min="3592" max="3592" width="12.140625" style="39" customWidth="1"/>
    <col min="3593" max="3593" width="13.140625" style="39" customWidth="1"/>
    <col min="3594" max="3594" width="13.7109375" style="39" customWidth="1"/>
    <col min="3595" max="3595" width="18.28515625" style="39" customWidth="1"/>
    <col min="3596" max="3840" width="9.140625" style="39"/>
    <col min="3841" max="3841" width="22.85546875" style="39" customWidth="1"/>
    <col min="3842" max="3842" width="19.140625" style="39" customWidth="1"/>
    <col min="3843" max="3843" width="20" style="39" customWidth="1"/>
    <col min="3844" max="3844" width="18" style="39" customWidth="1"/>
    <col min="3845" max="3845" width="19.7109375" style="39" customWidth="1"/>
    <col min="3846" max="3846" width="16.140625" style="39" customWidth="1"/>
    <col min="3847" max="3847" width="16.42578125" style="39" customWidth="1"/>
    <col min="3848" max="3848" width="12.140625" style="39" customWidth="1"/>
    <col min="3849" max="3849" width="13.140625" style="39" customWidth="1"/>
    <col min="3850" max="3850" width="13.7109375" style="39" customWidth="1"/>
    <col min="3851" max="3851" width="18.28515625" style="39" customWidth="1"/>
    <col min="3852" max="4096" width="9.140625" style="39"/>
    <col min="4097" max="4097" width="22.85546875" style="39" customWidth="1"/>
    <col min="4098" max="4098" width="19.140625" style="39" customWidth="1"/>
    <col min="4099" max="4099" width="20" style="39" customWidth="1"/>
    <col min="4100" max="4100" width="18" style="39" customWidth="1"/>
    <col min="4101" max="4101" width="19.7109375" style="39" customWidth="1"/>
    <col min="4102" max="4102" width="16.140625" style="39" customWidth="1"/>
    <col min="4103" max="4103" width="16.42578125" style="39" customWidth="1"/>
    <col min="4104" max="4104" width="12.140625" style="39" customWidth="1"/>
    <col min="4105" max="4105" width="13.140625" style="39" customWidth="1"/>
    <col min="4106" max="4106" width="13.7109375" style="39" customWidth="1"/>
    <col min="4107" max="4107" width="18.28515625" style="39" customWidth="1"/>
    <col min="4108" max="4352" width="9.140625" style="39"/>
    <col min="4353" max="4353" width="22.85546875" style="39" customWidth="1"/>
    <col min="4354" max="4354" width="19.140625" style="39" customWidth="1"/>
    <col min="4355" max="4355" width="20" style="39" customWidth="1"/>
    <col min="4356" max="4356" width="18" style="39" customWidth="1"/>
    <col min="4357" max="4357" width="19.7109375" style="39" customWidth="1"/>
    <col min="4358" max="4358" width="16.140625" style="39" customWidth="1"/>
    <col min="4359" max="4359" width="16.42578125" style="39" customWidth="1"/>
    <col min="4360" max="4360" width="12.140625" style="39" customWidth="1"/>
    <col min="4361" max="4361" width="13.140625" style="39" customWidth="1"/>
    <col min="4362" max="4362" width="13.7109375" style="39" customWidth="1"/>
    <col min="4363" max="4363" width="18.28515625" style="39" customWidth="1"/>
    <col min="4364" max="4608" width="9.140625" style="39"/>
    <col min="4609" max="4609" width="22.85546875" style="39" customWidth="1"/>
    <col min="4610" max="4610" width="19.140625" style="39" customWidth="1"/>
    <col min="4611" max="4611" width="20" style="39" customWidth="1"/>
    <col min="4612" max="4612" width="18" style="39" customWidth="1"/>
    <col min="4613" max="4613" width="19.7109375" style="39" customWidth="1"/>
    <col min="4614" max="4614" width="16.140625" style="39" customWidth="1"/>
    <col min="4615" max="4615" width="16.42578125" style="39" customWidth="1"/>
    <col min="4616" max="4616" width="12.140625" style="39" customWidth="1"/>
    <col min="4617" max="4617" width="13.140625" style="39" customWidth="1"/>
    <col min="4618" max="4618" width="13.7109375" style="39" customWidth="1"/>
    <col min="4619" max="4619" width="18.28515625" style="39" customWidth="1"/>
    <col min="4620" max="4864" width="9.140625" style="39"/>
    <col min="4865" max="4865" width="22.85546875" style="39" customWidth="1"/>
    <col min="4866" max="4866" width="19.140625" style="39" customWidth="1"/>
    <col min="4867" max="4867" width="20" style="39" customWidth="1"/>
    <col min="4868" max="4868" width="18" style="39" customWidth="1"/>
    <col min="4869" max="4869" width="19.7109375" style="39" customWidth="1"/>
    <col min="4870" max="4870" width="16.140625" style="39" customWidth="1"/>
    <col min="4871" max="4871" width="16.42578125" style="39" customWidth="1"/>
    <col min="4872" max="4872" width="12.140625" style="39" customWidth="1"/>
    <col min="4873" max="4873" width="13.140625" style="39" customWidth="1"/>
    <col min="4874" max="4874" width="13.7109375" style="39" customWidth="1"/>
    <col min="4875" max="4875" width="18.28515625" style="39" customWidth="1"/>
    <col min="4876" max="5120" width="9.140625" style="39"/>
    <col min="5121" max="5121" width="22.85546875" style="39" customWidth="1"/>
    <col min="5122" max="5122" width="19.140625" style="39" customWidth="1"/>
    <col min="5123" max="5123" width="20" style="39" customWidth="1"/>
    <col min="5124" max="5124" width="18" style="39" customWidth="1"/>
    <col min="5125" max="5125" width="19.7109375" style="39" customWidth="1"/>
    <col min="5126" max="5126" width="16.140625" style="39" customWidth="1"/>
    <col min="5127" max="5127" width="16.42578125" style="39" customWidth="1"/>
    <col min="5128" max="5128" width="12.140625" style="39" customWidth="1"/>
    <col min="5129" max="5129" width="13.140625" style="39" customWidth="1"/>
    <col min="5130" max="5130" width="13.7109375" style="39" customWidth="1"/>
    <col min="5131" max="5131" width="18.28515625" style="39" customWidth="1"/>
    <col min="5132" max="5376" width="9.140625" style="39"/>
    <col min="5377" max="5377" width="22.85546875" style="39" customWidth="1"/>
    <col min="5378" max="5378" width="19.140625" style="39" customWidth="1"/>
    <col min="5379" max="5379" width="20" style="39" customWidth="1"/>
    <col min="5380" max="5380" width="18" style="39" customWidth="1"/>
    <col min="5381" max="5381" width="19.7109375" style="39" customWidth="1"/>
    <col min="5382" max="5382" width="16.140625" style="39" customWidth="1"/>
    <col min="5383" max="5383" width="16.42578125" style="39" customWidth="1"/>
    <col min="5384" max="5384" width="12.140625" style="39" customWidth="1"/>
    <col min="5385" max="5385" width="13.140625" style="39" customWidth="1"/>
    <col min="5386" max="5386" width="13.7109375" style="39" customWidth="1"/>
    <col min="5387" max="5387" width="18.28515625" style="39" customWidth="1"/>
    <col min="5388" max="5632" width="9.140625" style="39"/>
    <col min="5633" max="5633" width="22.85546875" style="39" customWidth="1"/>
    <col min="5634" max="5634" width="19.140625" style="39" customWidth="1"/>
    <col min="5635" max="5635" width="20" style="39" customWidth="1"/>
    <col min="5636" max="5636" width="18" style="39" customWidth="1"/>
    <col min="5637" max="5637" width="19.7109375" style="39" customWidth="1"/>
    <col min="5638" max="5638" width="16.140625" style="39" customWidth="1"/>
    <col min="5639" max="5639" width="16.42578125" style="39" customWidth="1"/>
    <col min="5640" max="5640" width="12.140625" style="39" customWidth="1"/>
    <col min="5641" max="5641" width="13.140625" style="39" customWidth="1"/>
    <col min="5642" max="5642" width="13.7109375" style="39" customWidth="1"/>
    <col min="5643" max="5643" width="18.28515625" style="39" customWidth="1"/>
    <col min="5644" max="5888" width="9.140625" style="39"/>
    <col min="5889" max="5889" width="22.85546875" style="39" customWidth="1"/>
    <col min="5890" max="5890" width="19.140625" style="39" customWidth="1"/>
    <col min="5891" max="5891" width="20" style="39" customWidth="1"/>
    <col min="5892" max="5892" width="18" style="39" customWidth="1"/>
    <col min="5893" max="5893" width="19.7109375" style="39" customWidth="1"/>
    <col min="5894" max="5894" width="16.140625" style="39" customWidth="1"/>
    <col min="5895" max="5895" width="16.42578125" style="39" customWidth="1"/>
    <col min="5896" max="5896" width="12.140625" style="39" customWidth="1"/>
    <col min="5897" max="5897" width="13.140625" style="39" customWidth="1"/>
    <col min="5898" max="5898" width="13.7109375" style="39" customWidth="1"/>
    <col min="5899" max="5899" width="18.28515625" style="39" customWidth="1"/>
    <col min="5900" max="6144" width="9.140625" style="39"/>
    <col min="6145" max="6145" width="22.85546875" style="39" customWidth="1"/>
    <col min="6146" max="6146" width="19.140625" style="39" customWidth="1"/>
    <col min="6147" max="6147" width="20" style="39" customWidth="1"/>
    <col min="6148" max="6148" width="18" style="39" customWidth="1"/>
    <col min="6149" max="6149" width="19.7109375" style="39" customWidth="1"/>
    <col min="6150" max="6150" width="16.140625" style="39" customWidth="1"/>
    <col min="6151" max="6151" width="16.42578125" style="39" customWidth="1"/>
    <col min="6152" max="6152" width="12.140625" style="39" customWidth="1"/>
    <col min="6153" max="6153" width="13.140625" style="39" customWidth="1"/>
    <col min="6154" max="6154" width="13.7109375" style="39" customWidth="1"/>
    <col min="6155" max="6155" width="18.28515625" style="39" customWidth="1"/>
    <col min="6156" max="6400" width="9.140625" style="39"/>
    <col min="6401" max="6401" width="22.85546875" style="39" customWidth="1"/>
    <col min="6402" max="6402" width="19.140625" style="39" customWidth="1"/>
    <col min="6403" max="6403" width="20" style="39" customWidth="1"/>
    <col min="6404" max="6404" width="18" style="39" customWidth="1"/>
    <col min="6405" max="6405" width="19.7109375" style="39" customWidth="1"/>
    <col min="6406" max="6406" width="16.140625" style="39" customWidth="1"/>
    <col min="6407" max="6407" width="16.42578125" style="39" customWidth="1"/>
    <col min="6408" max="6408" width="12.140625" style="39" customWidth="1"/>
    <col min="6409" max="6409" width="13.140625" style="39" customWidth="1"/>
    <col min="6410" max="6410" width="13.7109375" style="39" customWidth="1"/>
    <col min="6411" max="6411" width="18.28515625" style="39" customWidth="1"/>
    <col min="6412" max="6656" width="9.140625" style="39"/>
    <col min="6657" max="6657" width="22.85546875" style="39" customWidth="1"/>
    <col min="6658" max="6658" width="19.140625" style="39" customWidth="1"/>
    <col min="6659" max="6659" width="20" style="39" customWidth="1"/>
    <col min="6660" max="6660" width="18" style="39" customWidth="1"/>
    <col min="6661" max="6661" width="19.7109375" style="39" customWidth="1"/>
    <col min="6662" max="6662" width="16.140625" style="39" customWidth="1"/>
    <col min="6663" max="6663" width="16.42578125" style="39" customWidth="1"/>
    <col min="6664" max="6664" width="12.140625" style="39" customWidth="1"/>
    <col min="6665" max="6665" width="13.140625" style="39" customWidth="1"/>
    <col min="6666" max="6666" width="13.7109375" style="39" customWidth="1"/>
    <col min="6667" max="6667" width="18.28515625" style="39" customWidth="1"/>
    <col min="6668" max="6912" width="9.140625" style="39"/>
    <col min="6913" max="6913" width="22.85546875" style="39" customWidth="1"/>
    <col min="6914" max="6914" width="19.140625" style="39" customWidth="1"/>
    <col min="6915" max="6915" width="20" style="39" customWidth="1"/>
    <col min="6916" max="6916" width="18" style="39" customWidth="1"/>
    <col min="6917" max="6917" width="19.7109375" style="39" customWidth="1"/>
    <col min="6918" max="6918" width="16.140625" style="39" customWidth="1"/>
    <col min="6919" max="6919" width="16.42578125" style="39" customWidth="1"/>
    <col min="6920" max="6920" width="12.140625" style="39" customWidth="1"/>
    <col min="6921" max="6921" width="13.140625" style="39" customWidth="1"/>
    <col min="6922" max="6922" width="13.7109375" style="39" customWidth="1"/>
    <col min="6923" max="6923" width="18.28515625" style="39" customWidth="1"/>
    <col min="6924" max="7168" width="9.140625" style="39"/>
    <col min="7169" max="7169" width="22.85546875" style="39" customWidth="1"/>
    <col min="7170" max="7170" width="19.140625" style="39" customWidth="1"/>
    <col min="7171" max="7171" width="20" style="39" customWidth="1"/>
    <col min="7172" max="7172" width="18" style="39" customWidth="1"/>
    <col min="7173" max="7173" width="19.7109375" style="39" customWidth="1"/>
    <col min="7174" max="7174" width="16.140625" style="39" customWidth="1"/>
    <col min="7175" max="7175" width="16.42578125" style="39" customWidth="1"/>
    <col min="7176" max="7176" width="12.140625" style="39" customWidth="1"/>
    <col min="7177" max="7177" width="13.140625" style="39" customWidth="1"/>
    <col min="7178" max="7178" width="13.7109375" style="39" customWidth="1"/>
    <col min="7179" max="7179" width="18.28515625" style="39" customWidth="1"/>
    <col min="7180" max="7424" width="9.140625" style="39"/>
    <col min="7425" max="7425" width="22.85546875" style="39" customWidth="1"/>
    <col min="7426" max="7426" width="19.140625" style="39" customWidth="1"/>
    <col min="7427" max="7427" width="20" style="39" customWidth="1"/>
    <col min="7428" max="7428" width="18" style="39" customWidth="1"/>
    <col min="7429" max="7429" width="19.7109375" style="39" customWidth="1"/>
    <col min="7430" max="7430" width="16.140625" style="39" customWidth="1"/>
    <col min="7431" max="7431" width="16.42578125" style="39" customWidth="1"/>
    <col min="7432" max="7432" width="12.140625" style="39" customWidth="1"/>
    <col min="7433" max="7433" width="13.140625" style="39" customWidth="1"/>
    <col min="7434" max="7434" width="13.7109375" style="39" customWidth="1"/>
    <col min="7435" max="7435" width="18.28515625" style="39" customWidth="1"/>
    <col min="7436" max="7680" width="9.140625" style="39"/>
    <col min="7681" max="7681" width="22.85546875" style="39" customWidth="1"/>
    <col min="7682" max="7682" width="19.140625" style="39" customWidth="1"/>
    <col min="7683" max="7683" width="20" style="39" customWidth="1"/>
    <col min="7684" max="7684" width="18" style="39" customWidth="1"/>
    <col min="7685" max="7685" width="19.7109375" style="39" customWidth="1"/>
    <col min="7686" max="7686" width="16.140625" style="39" customWidth="1"/>
    <col min="7687" max="7687" width="16.42578125" style="39" customWidth="1"/>
    <col min="7688" max="7688" width="12.140625" style="39" customWidth="1"/>
    <col min="7689" max="7689" width="13.140625" style="39" customWidth="1"/>
    <col min="7690" max="7690" width="13.7109375" style="39" customWidth="1"/>
    <col min="7691" max="7691" width="18.28515625" style="39" customWidth="1"/>
    <col min="7692" max="7936" width="9.140625" style="39"/>
    <col min="7937" max="7937" width="22.85546875" style="39" customWidth="1"/>
    <col min="7938" max="7938" width="19.140625" style="39" customWidth="1"/>
    <col min="7939" max="7939" width="20" style="39" customWidth="1"/>
    <col min="7940" max="7940" width="18" style="39" customWidth="1"/>
    <col min="7941" max="7941" width="19.7109375" style="39" customWidth="1"/>
    <col min="7942" max="7942" width="16.140625" style="39" customWidth="1"/>
    <col min="7943" max="7943" width="16.42578125" style="39" customWidth="1"/>
    <col min="7944" max="7944" width="12.140625" style="39" customWidth="1"/>
    <col min="7945" max="7945" width="13.140625" style="39" customWidth="1"/>
    <col min="7946" max="7946" width="13.7109375" style="39" customWidth="1"/>
    <col min="7947" max="7947" width="18.28515625" style="39" customWidth="1"/>
    <col min="7948" max="8192" width="9.140625" style="39"/>
    <col min="8193" max="8193" width="22.85546875" style="39" customWidth="1"/>
    <col min="8194" max="8194" width="19.140625" style="39" customWidth="1"/>
    <col min="8195" max="8195" width="20" style="39" customWidth="1"/>
    <col min="8196" max="8196" width="18" style="39" customWidth="1"/>
    <col min="8197" max="8197" width="19.7109375" style="39" customWidth="1"/>
    <col min="8198" max="8198" width="16.140625" style="39" customWidth="1"/>
    <col min="8199" max="8199" width="16.42578125" style="39" customWidth="1"/>
    <col min="8200" max="8200" width="12.140625" style="39" customWidth="1"/>
    <col min="8201" max="8201" width="13.140625" style="39" customWidth="1"/>
    <col min="8202" max="8202" width="13.7109375" style="39" customWidth="1"/>
    <col min="8203" max="8203" width="18.28515625" style="39" customWidth="1"/>
    <col min="8204" max="8448" width="9.140625" style="39"/>
    <col min="8449" max="8449" width="22.85546875" style="39" customWidth="1"/>
    <col min="8450" max="8450" width="19.140625" style="39" customWidth="1"/>
    <col min="8451" max="8451" width="20" style="39" customWidth="1"/>
    <col min="8452" max="8452" width="18" style="39" customWidth="1"/>
    <col min="8453" max="8453" width="19.7109375" style="39" customWidth="1"/>
    <col min="8454" max="8454" width="16.140625" style="39" customWidth="1"/>
    <col min="8455" max="8455" width="16.42578125" style="39" customWidth="1"/>
    <col min="8456" max="8456" width="12.140625" style="39" customWidth="1"/>
    <col min="8457" max="8457" width="13.140625" style="39" customWidth="1"/>
    <col min="8458" max="8458" width="13.7109375" style="39" customWidth="1"/>
    <col min="8459" max="8459" width="18.28515625" style="39" customWidth="1"/>
    <col min="8460" max="8704" width="9.140625" style="39"/>
    <col min="8705" max="8705" width="22.85546875" style="39" customWidth="1"/>
    <col min="8706" max="8706" width="19.140625" style="39" customWidth="1"/>
    <col min="8707" max="8707" width="20" style="39" customWidth="1"/>
    <col min="8708" max="8708" width="18" style="39" customWidth="1"/>
    <col min="8709" max="8709" width="19.7109375" style="39" customWidth="1"/>
    <col min="8710" max="8710" width="16.140625" style="39" customWidth="1"/>
    <col min="8711" max="8711" width="16.42578125" style="39" customWidth="1"/>
    <col min="8712" max="8712" width="12.140625" style="39" customWidth="1"/>
    <col min="8713" max="8713" width="13.140625" style="39" customWidth="1"/>
    <col min="8714" max="8714" width="13.7109375" style="39" customWidth="1"/>
    <col min="8715" max="8715" width="18.28515625" style="39" customWidth="1"/>
    <col min="8716" max="8960" width="9.140625" style="39"/>
    <col min="8961" max="8961" width="22.85546875" style="39" customWidth="1"/>
    <col min="8962" max="8962" width="19.140625" style="39" customWidth="1"/>
    <col min="8963" max="8963" width="20" style="39" customWidth="1"/>
    <col min="8964" max="8964" width="18" style="39" customWidth="1"/>
    <col min="8965" max="8965" width="19.7109375" style="39" customWidth="1"/>
    <col min="8966" max="8966" width="16.140625" style="39" customWidth="1"/>
    <col min="8967" max="8967" width="16.42578125" style="39" customWidth="1"/>
    <col min="8968" max="8968" width="12.140625" style="39" customWidth="1"/>
    <col min="8969" max="8969" width="13.140625" style="39" customWidth="1"/>
    <col min="8970" max="8970" width="13.7109375" style="39" customWidth="1"/>
    <col min="8971" max="8971" width="18.28515625" style="39" customWidth="1"/>
    <col min="8972" max="9216" width="9.140625" style="39"/>
    <col min="9217" max="9217" width="22.85546875" style="39" customWidth="1"/>
    <col min="9218" max="9218" width="19.140625" style="39" customWidth="1"/>
    <col min="9219" max="9219" width="20" style="39" customWidth="1"/>
    <col min="9220" max="9220" width="18" style="39" customWidth="1"/>
    <col min="9221" max="9221" width="19.7109375" style="39" customWidth="1"/>
    <col min="9222" max="9222" width="16.140625" style="39" customWidth="1"/>
    <col min="9223" max="9223" width="16.42578125" style="39" customWidth="1"/>
    <col min="9224" max="9224" width="12.140625" style="39" customWidth="1"/>
    <col min="9225" max="9225" width="13.140625" style="39" customWidth="1"/>
    <col min="9226" max="9226" width="13.7109375" style="39" customWidth="1"/>
    <col min="9227" max="9227" width="18.28515625" style="39" customWidth="1"/>
    <col min="9228" max="9472" width="9.140625" style="39"/>
    <col min="9473" max="9473" width="22.85546875" style="39" customWidth="1"/>
    <col min="9474" max="9474" width="19.140625" style="39" customWidth="1"/>
    <col min="9475" max="9475" width="20" style="39" customWidth="1"/>
    <col min="9476" max="9476" width="18" style="39" customWidth="1"/>
    <col min="9477" max="9477" width="19.7109375" style="39" customWidth="1"/>
    <col min="9478" max="9478" width="16.140625" style="39" customWidth="1"/>
    <col min="9479" max="9479" width="16.42578125" style="39" customWidth="1"/>
    <col min="9480" max="9480" width="12.140625" style="39" customWidth="1"/>
    <col min="9481" max="9481" width="13.140625" style="39" customWidth="1"/>
    <col min="9482" max="9482" width="13.7109375" style="39" customWidth="1"/>
    <col min="9483" max="9483" width="18.28515625" style="39" customWidth="1"/>
    <col min="9484" max="9728" width="9.140625" style="39"/>
    <col min="9729" max="9729" width="22.85546875" style="39" customWidth="1"/>
    <col min="9730" max="9730" width="19.140625" style="39" customWidth="1"/>
    <col min="9731" max="9731" width="20" style="39" customWidth="1"/>
    <col min="9732" max="9732" width="18" style="39" customWidth="1"/>
    <col min="9733" max="9733" width="19.7109375" style="39" customWidth="1"/>
    <col min="9734" max="9734" width="16.140625" style="39" customWidth="1"/>
    <col min="9735" max="9735" width="16.42578125" style="39" customWidth="1"/>
    <col min="9736" max="9736" width="12.140625" style="39" customWidth="1"/>
    <col min="9737" max="9737" width="13.140625" style="39" customWidth="1"/>
    <col min="9738" max="9738" width="13.7109375" style="39" customWidth="1"/>
    <col min="9739" max="9739" width="18.28515625" style="39" customWidth="1"/>
    <col min="9740" max="9984" width="9.140625" style="39"/>
    <col min="9985" max="9985" width="22.85546875" style="39" customWidth="1"/>
    <col min="9986" max="9986" width="19.140625" style="39" customWidth="1"/>
    <col min="9987" max="9987" width="20" style="39" customWidth="1"/>
    <col min="9988" max="9988" width="18" style="39" customWidth="1"/>
    <col min="9989" max="9989" width="19.7109375" style="39" customWidth="1"/>
    <col min="9990" max="9990" width="16.140625" style="39" customWidth="1"/>
    <col min="9991" max="9991" width="16.42578125" style="39" customWidth="1"/>
    <col min="9992" max="9992" width="12.140625" style="39" customWidth="1"/>
    <col min="9993" max="9993" width="13.140625" style="39" customWidth="1"/>
    <col min="9994" max="9994" width="13.7109375" style="39" customWidth="1"/>
    <col min="9995" max="9995" width="18.28515625" style="39" customWidth="1"/>
    <col min="9996" max="10240" width="9.140625" style="39"/>
    <col min="10241" max="10241" width="22.85546875" style="39" customWidth="1"/>
    <col min="10242" max="10242" width="19.140625" style="39" customWidth="1"/>
    <col min="10243" max="10243" width="20" style="39" customWidth="1"/>
    <col min="10244" max="10244" width="18" style="39" customWidth="1"/>
    <col min="10245" max="10245" width="19.7109375" style="39" customWidth="1"/>
    <col min="10246" max="10246" width="16.140625" style="39" customWidth="1"/>
    <col min="10247" max="10247" width="16.42578125" style="39" customWidth="1"/>
    <col min="10248" max="10248" width="12.140625" style="39" customWidth="1"/>
    <col min="10249" max="10249" width="13.140625" style="39" customWidth="1"/>
    <col min="10250" max="10250" width="13.7109375" style="39" customWidth="1"/>
    <col min="10251" max="10251" width="18.28515625" style="39" customWidth="1"/>
    <col min="10252" max="10496" width="9.140625" style="39"/>
    <col min="10497" max="10497" width="22.85546875" style="39" customWidth="1"/>
    <col min="10498" max="10498" width="19.140625" style="39" customWidth="1"/>
    <col min="10499" max="10499" width="20" style="39" customWidth="1"/>
    <col min="10500" max="10500" width="18" style="39" customWidth="1"/>
    <col min="10501" max="10501" width="19.7109375" style="39" customWidth="1"/>
    <col min="10502" max="10502" width="16.140625" style="39" customWidth="1"/>
    <col min="10503" max="10503" width="16.42578125" style="39" customWidth="1"/>
    <col min="10504" max="10504" width="12.140625" style="39" customWidth="1"/>
    <col min="10505" max="10505" width="13.140625" style="39" customWidth="1"/>
    <col min="10506" max="10506" width="13.7109375" style="39" customWidth="1"/>
    <col min="10507" max="10507" width="18.28515625" style="39" customWidth="1"/>
    <col min="10508" max="10752" width="9.140625" style="39"/>
    <col min="10753" max="10753" width="22.85546875" style="39" customWidth="1"/>
    <col min="10754" max="10754" width="19.140625" style="39" customWidth="1"/>
    <col min="10755" max="10755" width="20" style="39" customWidth="1"/>
    <col min="10756" max="10756" width="18" style="39" customWidth="1"/>
    <col min="10757" max="10757" width="19.7109375" style="39" customWidth="1"/>
    <col min="10758" max="10758" width="16.140625" style="39" customWidth="1"/>
    <col min="10759" max="10759" width="16.42578125" style="39" customWidth="1"/>
    <col min="10760" max="10760" width="12.140625" style="39" customWidth="1"/>
    <col min="10761" max="10761" width="13.140625" style="39" customWidth="1"/>
    <col min="10762" max="10762" width="13.7109375" style="39" customWidth="1"/>
    <col min="10763" max="10763" width="18.28515625" style="39" customWidth="1"/>
    <col min="10764" max="11008" width="9.140625" style="39"/>
    <col min="11009" max="11009" width="22.85546875" style="39" customWidth="1"/>
    <col min="11010" max="11010" width="19.140625" style="39" customWidth="1"/>
    <col min="11011" max="11011" width="20" style="39" customWidth="1"/>
    <col min="11012" max="11012" width="18" style="39" customWidth="1"/>
    <col min="11013" max="11013" width="19.7109375" style="39" customWidth="1"/>
    <col min="11014" max="11014" width="16.140625" style="39" customWidth="1"/>
    <col min="11015" max="11015" width="16.42578125" style="39" customWidth="1"/>
    <col min="11016" max="11016" width="12.140625" style="39" customWidth="1"/>
    <col min="11017" max="11017" width="13.140625" style="39" customWidth="1"/>
    <col min="11018" max="11018" width="13.7109375" style="39" customWidth="1"/>
    <col min="11019" max="11019" width="18.28515625" style="39" customWidth="1"/>
    <col min="11020" max="11264" width="9.140625" style="39"/>
    <col min="11265" max="11265" width="22.85546875" style="39" customWidth="1"/>
    <col min="11266" max="11266" width="19.140625" style="39" customWidth="1"/>
    <col min="11267" max="11267" width="20" style="39" customWidth="1"/>
    <col min="11268" max="11268" width="18" style="39" customWidth="1"/>
    <col min="11269" max="11269" width="19.7109375" style="39" customWidth="1"/>
    <col min="11270" max="11270" width="16.140625" style="39" customWidth="1"/>
    <col min="11271" max="11271" width="16.42578125" style="39" customWidth="1"/>
    <col min="11272" max="11272" width="12.140625" style="39" customWidth="1"/>
    <col min="11273" max="11273" width="13.140625" style="39" customWidth="1"/>
    <col min="11274" max="11274" width="13.7109375" style="39" customWidth="1"/>
    <col min="11275" max="11275" width="18.28515625" style="39" customWidth="1"/>
    <col min="11276" max="11520" width="9.140625" style="39"/>
    <col min="11521" max="11521" width="22.85546875" style="39" customWidth="1"/>
    <col min="11522" max="11522" width="19.140625" style="39" customWidth="1"/>
    <col min="11523" max="11523" width="20" style="39" customWidth="1"/>
    <col min="11524" max="11524" width="18" style="39" customWidth="1"/>
    <col min="11525" max="11525" width="19.7109375" style="39" customWidth="1"/>
    <col min="11526" max="11526" width="16.140625" style="39" customWidth="1"/>
    <col min="11527" max="11527" width="16.42578125" style="39" customWidth="1"/>
    <col min="11528" max="11528" width="12.140625" style="39" customWidth="1"/>
    <col min="11529" max="11529" width="13.140625" style="39" customWidth="1"/>
    <col min="11530" max="11530" width="13.7109375" style="39" customWidth="1"/>
    <col min="11531" max="11531" width="18.28515625" style="39" customWidth="1"/>
    <col min="11532" max="11776" width="9.140625" style="39"/>
    <col min="11777" max="11777" width="22.85546875" style="39" customWidth="1"/>
    <col min="11778" max="11778" width="19.140625" style="39" customWidth="1"/>
    <col min="11779" max="11779" width="20" style="39" customWidth="1"/>
    <col min="11780" max="11780" width="18" style="39" customWidth="1"/>
    <col min="11781" max="11781" width="19.7109375" style="39" customWidth="1"/>
    <col min="11782" max="11782" width="16.140625" style="39" customWidth="1"/>
    <col min="11783" max="11783" width="16.42578125" style="39" customWidth="1"/>
    <col min="11784" max="11784" width="12.140625" style="39" customWidth="1"/>
    <col min="11785" max="11785" width="13.140625" style="39" customWidth="1"/>
    <col min="11786" max="11786" width="13.7109375" style="39" customWidth="1"/>
    <col min="11787" max="11787" width="18.28515625" style="39" customWidth="1"/>
    <col min="11788" max="12032" width="9.140625" style="39"/>
    <col min="12033" max="12033" width="22.85546875" style="39" customWidth="1"/>
    <col min="12034" max="12034" width="19.140625" style="39" customWidth="1"/>
    <col min="12035" max="12035" width="20" style="39" customWidth="1"/>
    <col min="12036" max="12036" width="18" style="39" customWidth="1"/>
    <col min="12037" max="12037" width="19.7109375" style="39" customWidth="1"/>
    <col min="12038" max="12038" width="16.140625" style="39" customWidth="1"/>
    <col min="12039" max="12039" width="16.42578125" style="39" customWidth="1"/>
    <col min="12040" max="12040" width="12.140625" style="39" customWidth="1"/>
    <col min="12041" max="12041" width="13.140625" style="39" customWidth="1"/>
    <col min="12042" max="12042" width="13.7109375" style="39" customWidth="1"/>
    <col min="12043" max="12043" width="18.28515625" style="39" customWidth="1"/>
    <col min="12044" max="12288" width="9.140625" style="39"/>
    <col min="12289" max="12289" width="22.85546875" style="39" customWidth="1"/>
    <col min="12290" max="12290" width="19.140625" style="39" customWidth="1"/>
    <col min="12291" max="12291" width="20" style="39" customWidth="1"/>
    <col min="12292" max="12292" width="18" style="39" customWidth="1"/>
    <col min="12293" max="12293" width="19.7109375" style="39" customWidth="1"/>
    <col min="12294" max="12294" width="16.140625" style="39" customWidth="1"/>
    <col min="12295" max="12295" width="16.42578125" style="39" customWidth="1"/>
    <col min="12296" max="12296" width="12.140625" style="39" customWidth="1"/>
    <col min="12297" max="12297" width="13.140625" style="39" customWidth="1"/>
    <col min="12298" max="12298" width="13.7109375" style="39" customWidth="1"/>
    <col min="12299" max="12299" width="18.28515625" style="39" customWidth="1"/>
    <col min="12300" max="12544" width="9.140625" style="39"/>
    <col min="12545" max="12545" width="22.85546875" style="39" customWidth="1"/>
    <col min="12546" max="12546" width="19.140625" style="39" customWidth="1"/>
    <col min="12547" max="12547" width="20" style="39" customWidth="1"/>
    <col min="12548" max="12548" width="18" style="39" customWidth="1"/>
    <col min="12549" max="12549" width="19.7109375" style="39" customWidth="1"/>
    <col min="12550" max="12550" width="16.140625" style="39" customWidth="1"/>
    <col min="12551" max="12551" width="16.42578125" style="39" customWidth="1"/>
    <col min="12552" max="12552" width="12.140625" style="39" customWidth="1"/>
    <col min="12553" max="12553" width="13.140625" style="39" customWidth="1"/>
    <col min="12554" max="12554" width="13.7109375" style="39" customWidth="1"/>
    <col min="12555" max="12555" width="18.28515625" style="39" customWidth="1"/>
    <col min="12556" max="12800" width="9.140625" style="39"/>
    <col min="12801" max="12801" width="22.85546875" style="39" customWidth="1"/>
    <col min="12802" max="12802" width="19.140625" style="39" customWidth="1"/>
    <col min="12803" max="12803" width="20" style="39" customWidth="1"/>
    <col min="12804" max="12804" width="18" style="39" customWidth="1"/>
    <col min="12805" max="12805" width="19.7109375" style="39" customWidth="1"/>
    <col min="12806" max="12806" width="16.140625" style="39" customWidth="1"/>
    <col min="12807" max="12807" width="16.42578125" style="39" customWidth="1"/>
    <col min="12808" max="12808" width="12.140625" style="39" customWidth="1"/>
    <col min="12809" max="12809" width="13.140625" style="39" customWidth="1"/>
    <col min="12810" max="12810" width="13.7109375" style="39" customWidth="1"/>
    <col min="12811" max="12811" width="18.28515625" style="39" customWidth="1"/>
    <col min="12812" max="13056" width="9.140625" style="39"/>
    <col min="13057" max="13057" width="22.85546875" style="39" customWidth="1"/>
    <col min="13058" max="13058" width="19.140625" style="39" customWidth="1"/>
    <col min="13059" max="13059" width="20" style="39" customWidth="1"/>
    <col min="13060" max="13060" width="18" style="39" customWidth="1"/>
    <col min="13061" max="13061" width="19.7109375" style="39" customWidth="1"/>
    <col min="13062" max="13062" width="16.140625" style="39" customWidth="1"/>
    <col min="13063" max="13063" width="16.42578125" style="39" customWidth="1"/>
    <col min="13064" max="13064" width="12.140625" style="39" customWidth="1"/>
    <col min="13065" max="13065" width="13.140625" style="39" customWidth="1"/>
    <col min="13066" max="13066" width="13.7109375" style="39" customWidth="1"/>
    <col min="13067" max="13067" width="18.28515625" style="39" customWidth="1"/>
    <col min="13068" max="13312" width="9.140625" style="39"/>
    <col min="13313" max="13313" width="22.85546875" style="39" customWidth="1"/>
    <col min="13314" max="13314" width="19.140625" style="39" customWidth="1"/>
    <col min="13315" max="13315" width="20" style="39" customWidth="1"/>
    <col min="13316" max="13316" width="18" style="39" customWidth="1"/>
    <col min="13317" max="13317" width="19.7109375" style="39" customWidth="1"/>
    <col min="13318" max="13318" width="16.140625" style="39" customWidth="1"/>
    <col min="13319" max="13319" width="16.42578125" style="39" customWidth="1"/>
    <col min="13320" max="13320" width="12.140625" style="39" customWidth="1"/>
    <col min="13321" max="13321" width="13.140625" style="39" customWidth="1"/>
    <col min="13322" max="13322" width="13.7109375" style="39" customWidth="1"/>
    <col min="13323" max="13323" width="18.28515625" style="39" customWidth="1"/>
    <col min="13324" max="13568" width="9.140625" style="39"/>
    <col min="13569" max="13569" width="22.85546875" style="39" customWidth="1"/>
    <col min="13570" max="13570" width="19.140625" style="39" customWidth="1"/>
    <col min="13571" max="13571" width="20" style="39" customWidth="1"/>
    <col min="13572" max="13572" width="18" style="39" customWidth="1"/>
    <col min="13573" max="13573" width="19.7109375" style="39" customWidth="1"/>
    <col min="13574" max="13574" width="16.140625" style="39" customWidth="1"/>
    <col min="13575" max="13575" width="16.42578125" style="39" customWidth="1"/>
    <col min="13576" max="13576" width="12.140625" style="39" customWidth="1"/>
    <col min="13577" max="13577" width="13.140625" style="39" customWidth="1"/>
    <col min="13578" max="13578" width="13.7109375" style="39" customWidth="1"/>
    <col min="13579" max="13579" width="18.28515625" style="39" customWidth="1"/>
    <col min="13580" max="13824" width="9.140625" style="39"/>
    <col min="13825" max="13825" width="22.85546875" style="39" customWidth="1"/>
    <col min="13826" max="13826" width="19.140625" style="39" customWidth="1"/>
    <col min="13827" max="13827" width="20" style="39" customWidth="1"/>
    <col min="13828" max="13828" width="18" style="39" customWidth="1"/>
    <col min="13829" max="13829" width="19.7109375" style="39" customWidth="1"/>
    <col min="13830" max="13830" width="16.140625" style="39" customWidth="1"/>
    <col min="13831" max="13831" width="16.42578125" style="39" customWidth="1"/>
    <col min="13832" max="13832" width="12.140625" style="39" customWidth="1"/>
    <col min="13833" max="13833" width="13.140625" style="39" customWidth="1"/>
    <col min="13834" max="13834" width="13.7109375" style="39" customWidth="1"/>
    <col min="13835" max="13835" width="18.28515625" style="39" customWidth="1"/>
    <col min="13836" max="14080" width="9.140625" style="39"/>
    <col min="14081" max="14081" width="22.85546875" style="39" customWidth="1"/>
    <col min="14082" max="14082" width="19.140625" style="39" customWidth="1"/>
    <col min="14083" max="14083" width="20" style="39" customWidth="1"/>
    <col min="14084" max="14084" width="18" style="39" customWidth="1"/>
    <col min="14085" max="14085" width="19.7109375" style="39" customWidth="1"/>
    <col min="14086" max="14086" width="16.140625" style="39" customWidth="1"/>
    <col min="14087" max="14087" width="16.42578125" style="39" customWidth="1"/>
    <col min="14088" max="14088" width="12.140625" style="39" customWidth="1"/>
    <col min="14089" max="14089" width="13.140625" style="39" customWidth="1"/>
    <col min="14090" max="14090" width="13.7109375" style="39" customWidth="1"/>
    <col min="14091" max="14091" width="18.28515625" style="39" customWidth="1"/>
    <col min="14092" max="14336" width="9.140625" style="39"/>
    <col min="14337" max="14337" width="22.85546875" style="39" customWidth="1"/>
    <col min="14338" max="14338" width="19.140625" style="39" customWidth="1"/>
    <col min="14339" max="14339" width="20" style="39" customWidth="1"/>
    <col min="14340" max="14340" width="18" style="39" customWidth="1"/>
    <col min="14341" max="14341" width="19.7109375" style="39" customWidth="1"/>
    <col min="14342" max="14342" width="16.140625" style="39" customWidth="1"/>
    <col min="14343" max="14343" width="16.42578125" style="39" customWidth="1"/>
    <col min="14344" max="14344" width="12.140625" style="39" customWidth="1"/>
    <col min="14345" max="14345" width="13.140625" style="39" customWidth="1"/>
    <col min="14346" max="14346" width="13.7109375" style="39" customWidth="1"/>
    <col min="14347" max="14347" width="18.28515625" style="39" customWidth="1"/>
    <col min="14348" max="14592" width="9.140625" style="39"/>
    <col min="14593" max="14593" width="22.85546875" style="39" customWidth="1"/>
    <col min="14594" max="14594" width="19.140625" style="39" customWidth="1"/>
    <col min="14595" max="14595" width="20" style="39" customWidth="1"/>
    <col min="14596" max="14596" width="18" style="39" customWidth="1"/>
    <col min="14597" max="14597" width="19.7109375" style="39" customWidth="1"/>
    <col min="14598" max="14598" width="16.140625" style="39" customWidth="1"/>
    <col min="14599" max="14599" width="16.42578125" style="39" customWidth="1"/>
    <col min="14600" max="14600" width="12.140625" style="39" customWidth="1"/>
    <col min="14601" max="14601" width="13.140625" style="39" customWidth="1"/>
    <col min="14602" max="14602" width="13.7109375" style="39" customWidth="1"/>
    <col min="14603" max="14603" width="18.28515625" style="39" customWidth="1"/>
    <col min="14604" max="14848" width="9.140625" style="39"/>
    <col min="14849" max="14849" width="22.85546875" style="39" customWidth="1"/>
    <col min="14850" max="14850" width="19.140625" style="39" customWidth="1"/>
    <col min="14851" max="14851" width="20" style="39" customWidth="1"/>
    <col min="14852" max="14852" width="18" style="39" customWidth="1"/>
    <col min="14853" max="14853" width="19.7109375" style="39" customWidth="1"/>
    <col min="14854" max="14854" width="16.140625" style="39" customWidth="1"/>
    <col min="14855" max="14855" width="16.42578125" style="39" customWidth="1"/>
    <col min="14856" max="14856" width="12.140625" style="39" customWidth="1"/>
    <col min="14857" max="14857" width="13.140625" style="39" customWidth="1"/>
    <col min="14858" max="14858" width="13.7109375" style="39" customWidth="1"/>
    <col min="14859" max="14859" width="18.28515625" style="39" customWidth="1"/>
    <col min="14860" max="15104" width="9.140625" style="39"/>
    <col min="15105" max="15105" width="22.85546875" style="39" customWidth="1"/>
    <col min="15106" max="15106" width="19.140625" style="39" customWidth="1"/>
    <col min="15107" max="15107" width="20" style="39" customWidth="1"/>
    <col min="15108" max="15108" width="18" style="39" customWidth="1"/>
    <col min="15109" max="15109" width="19.7109375" style="39" customWidth="1"/>
    <col min="15110" max="15110" width="16.140625" style="39" customWidth="1"/>
    <col min="15111" max="15111" width="16.42578125" style="39" customWidth="1"/>
    <col min="15112" max="15112" width="12.140625" style="39" customWidth="1"/>
    <col min="15113" max="15113" width="13.140625" style="39" customWidth="1"/>
    <col min="15114" max="15114" width="13.7109375" style="39" customWidth="1"/>
    <col min="15115" max="15115" width="18.28515625" style="39" customWidth="1"/>
    <col min="15116" max="15360" width="9.140625" style="39"/>
    <col min="15361" max="15361" width="22.85546875" style="39" customWidth="1"/>
    <col min="15362" max="15362" width="19.140625" style="39" customWidth="1"/>
    <col min="15363" max="15363" width="20" style="39" customWidth="1"/>
    <col min="15364" max="15364" width="18" style="39" customWidth="1"/>
    <col min="15365" max="15365" width="19.7109375" style="39" customWidth="1"/>
    <col min="15366" max="15366" width="16.140625" style="39" customWidth="1"/>
    <col min="15367" max="15367" width="16.42578125" style="39" customWidth="1"/>
    <col min="15368" max="15368" width="12.140625" style="39" customWidth="1"/>
    <col min="15369" max="15369" width="13.140625" style="39" customWidth="1"/>
    <col min="15370" max="15370" width="13.7109375" style="39" customWidth="1"/>
    <col min="15371" max="15371" width="18.28515625" style="39" customWidth="1"/>
    <col min="15372" max="15616" width="9.140625" style="39"/>
    <col min="15617" max="15617" width="22.85546875" style="39" customWidth="1"/>
    <col min="15618" max="15618" width="19.140625" style="39" customWidth="1"/>
    <col min="15619" max="15619" width="20" style="39" customWidth="1"/>
    <col min="15620" max="15620" width="18" style="39" customWidth="1"/>
    <col min="15621" max="15621" width="19.7109375" style="39" customWidth="1"/>
    <col min="15622" max="15622" width="16.140625" style="39" customWidth="1"/>
    <col min="15623" max="15623" width="16.42578125" style="39" customWidth="1"/>
    <col min="15624" max="15624" width="12.140625" style="39" customWidth="1"/>
    <col min="15625" max="15625" width="13.140625" style="39" customWidth="1"/>
    <col min="15626" max="15626" width="13.7109375" style="39" customWidth="1"/>
    <col min="15627" max="15627" width="18.28515625" style="39" customWidth="1"/>
    <col min="15628" max="15872" width="9.140625" style="39"/>
    <col min="15873" max="15873" width="22.85546875" style="39" customWidth="1"/>
    <col min="15874" max="15874" width="19.140625" style="39" customWidth="1"/>
    <col min="15875" max="15875" width="20" style="39" customWidth="1"/>
    <col min="15876" max="15876" width="18" style="39" customWidth="1"/>
    <col min="15877" max="15877" width="19.7109375" style="39" customWidth="1"/>
    <col min="15878" max="15878" width="16.140625" style="39" customWidth="1"/>
    <col min="15879" max="15879" width="16.42578125" style="39" customWidth="1"/>
    <col min="15880" max="15880" width="12.140625" style="39" customWidth="1"/>
    <col min="15881" max="15881" width="13.140625" style="39" customWidth="1"/>
    <col min="15882" max="15882" width="13.7109375" style="39" customWidth="1"/>
    <col min="15883" max="15883" width="18.28515625" style="39" customWidth="1"/>
    <col min="15884" max="16128" width="9.140625" style="39"/>
    <col min="16129" max="16129" width="22.85546875" style="39" customWidth="1"/>
    <col min="16130" max="16130" width="19.140625" style="39" customWidth="1"/>
    <col min="16131" max="16131" width="20" style="39" customWidth="1"/>
    <col min="16132" max="16132" width="18" style="39" customWidth="1"/>
    <col min="16133" max="16133" width="19.7109375" style="39" customWidth="1"/>
    <col min="16134" max="16134" width="16.140625" style="39" customWidth="1"/>
    <col min="16135" max="16135" width="16.42578125" style="39" customWidth="1"/>
    <col min="16136" max="16136" width="12.140625" style="39" customWidth="1"/>
    <col min="16137" max="16137" width="13.140625" style="39" customWidth="1"/>
    <col min="16138" max="16138" width="13.7109375" style="39" customWidth="1"/>
    <col min="16139" max="16139" width="18.28515625" style="39" customWidth="1"/>
    <col min="16140" max="16384" width="9.140625" style="39"/>
  </cols>
  <sheetData>
    <row r="2" spans="1:9" s="34" customFormat="1" ht="16.5" x14ac:dyDescent="0.3">
      <c r="A2" s="33"/>
      <c r="D2" s="35"/>
      <c r="E2" s="35"/>
      <c r="F2" s="35"/>
      <c r="G2" s="35"/>
      <c r="H2" s="35"/>
      <c r="I2" s="35"/>
    </row>
    <row r="3" spans="1:9" s="38" customFormat="1" ht="15" x14ac:dyDescent="0.25">
      <c r="A3" s="36"/>
      <c r="B3" s="37"/>
      <c r="C3" s="37"/>
      <c r="D3" s="482"/>
      <c r="E3" s="482"/>
    </row>
    <row r="4" spans="1:9" ht="15" customHeight="1" x14ac:dyDescent="0.2">
      <c r="A4" s="483" t="s">
        <v>42</v>
      </c>
      <c r="B4" s="483"/>
      <c r="C4" s="483"/>
      <c r="D4" s="483"/>
      <c r="E4" s="483"/>
      <c r="F4" s="483"/>
      <c r="G4" s="483"/>
      <c r="H4" s="483"/>
      <c r="I4" s="483"/>
    </row>
    <row r="5" spans="1:9" ht="14.25" thickBot="1" x14ac:dyDescent="0.25">
      <c r="A5" s="484"/>
      <c r="B5" s="485"/>
      <c r="C5" s="485"/>
      <c r="D5" s="485"/>
      <c r="E5" s="485"/>
      <c r="F5" s="485"/>
      <c r="G5" s="485"/>
      <c r="H5" s="484"/>
      <c r="I5" s="484"/>
    </row>
    <row r="6" spans="1:9" ht="15" customHeight="1" thickBot="1" x14ac:dyDescent="0.25">
      <c r="A6" s="40"/>
      <c r="B6" s="486" t="s">
        <v>43</v>
      </c>
      <c r="C6" s="487"/>
      <c r="D6" s="487"/>
      <c r="E6" s="487"/>
      <c r="F6" s="487"/>
      <c r="G6" s="488"/>
      <c r="H6" s="41"/>
      <c r="I6" s="41"/>
    </row>
    <row r="7" spans="1:9" ht="14.25" customHeight="1" x14ac:dyDescent="0.15">
      <c r="A7" s="489" t="s">
        <v>44</v>
      </c>
      <c r="B7" s="473" t="s">
        <v>45</v>
      </c>
      <c r="C7" s="283" t="s">
        <v>95</v>
      </c>
      <c r="D7" s="473" t="s">
        <v>46</v>
      </c>
      <c r="E7" s="473" t="s">
        <v>47</v>
      </c>
      <c r="F7" s="473" t="s">
        <v>48</v>
      </c>
      <c r="G7" s="473" t="s">
        <v>49</v>
      </c>
      <c r="H7" s="475" t="s">
        <v>50</v>
      </c>
      <c r="I7" s="477" t="s">
        <v>51</v>
      </c>
    </row>
    <row r="8" spans="1:9" ht="90" customHeight="1" x14ac:dyDescent="0.15">
      <c r="A8" s="490"/>
      <c r="B8" s="474"/>
      <c r="C8" s="284" t="s">
        <v>461</v>
      </c>
      <c r="D8" s="474"/>
      <c r="E8" s="474"/>
      <c r="F8" s="474"/>
      <c r="G8" s="474"/>
      <c r="H8" s="476"/>
      <c r="I8" s="478"/>
    </row>
    <row r="9" spans="1:9" s="42" customFormat="1" ht="12.75" customHeight="1" x14ac:dyDescent="0.15">
      <c r="A9" s="479" t="s">
        <v>52</v>
      </c>
      <c r="B9" s="480"/>
      <c r="C9" s="480"/>
      <c r="D9" s="480"/>
      <c r="E9" s="480"/>
      <c r="F9" s="480"/>
      <c r="G9" s="480"/>
      <c r="H9" s="480"/>
      <c r="I9" s="481"/>
    </row>
    <row r="10" spans="1:9" s="42" customFormat="1" ht="15" x14ac:dyDescent="0.15">
      <c r="A10" s="285" t="s">
        <v>462</v>
      </c>
      <c r="B10" s="286">
        <v>7664667855.6300001</v>
      </c>
      <c r="C10" s="287">
        <v>0</v>
      </c>
      <c r="D10" s="286">
        <v>223980234.24000001</v>
      </c>
      <c r="E10" s="286">
        <v>134615501.25</v>
      </c>
      <c r="F10" s="286">
        <v>4052634.41</v>
      </c>
      <c r="G10" s="286">
        <v>44399128.93</v>
      </c>
      <c r="H10" s="286">
        <v>14218775.26</v>
      </c>
      <c r="I10" s="291">
        <v>8085934129.7200003</v>
      </c>
    </row>
    <row r="11" spans="1:9" x14ac:dyDescent="0.15">
      <c r="A11" s="288" t="s">
        <v>54</v>
      </c>
      <c r="B11" s="289">
        <v>170534479.88</v>
      </c>
      <c r="C11" s="289">
        <v>5901884.79</v>
      </c>
      <c r="D11" s="290">
        <v>0</v>
      </c>
      <c r="E11" s="289">
        <v>15444892.25</v>
      </c>
      <c r="F11" s="289">
        <v>858720.5</v>
      </c>
      <c r="G11" s="289">
        <v>8005169.2000000002</v>
      </c>
      <c r="H11" s="289">
        <v>27085590.5</v>
      </c>
      <c r="I11" s="292">
        <v>221928852.33000001</v>
      </c>
    </row>
    <row r="12" spans="1:9" x14ac:dyDescent="0.2">
      <c r="A12" s="384" t="s">
        <v>55</v>
      </c>
      <c r="B12" s="363">
        <v>0</v>
      </c>
      <c r="C12" s="363">
        <v>0</v>
      </c>
      <c r="D12" s="363">
        <v>0</v>
      </c>
      <c r="E12" s="363">
        <v>0</v>
      </c>
      <c r="F12" s="363">
        <v>0</v>
      </c>
      <c r="G12" s="362">
        <v>3384269.42</v>
      </c>
      <c r="H12" s="362">
        <v>45934807.460000001</v>
      </c>
      <c r="I12" s="385">
        <v>49319076.880000003</v>
      </c>
    </row>
    <row r="13" spans="1:9" x14ac:dyDescent="0.2">
      <c r="A13" s="384" t="s">
        <v>56</v>
      </c>
      <c r="B13" s="362">
        <v>168300459.78999999</v>
      </c>
      <c r="C13" s="362">
        <v>5901884.79</v>
      </c>
      <c r="D13" s="363">
        <v>0</v>
      </c>
      <c r="E13" s="362">
        <v>79677.38</v>
      </c>
      <c r="F13" s="363">
        <v>0</v>
      </c>
      <c r="G13" s="362">
        <v>4229638.28</v>
      </c>
      <c r="H13" s="363">
        <v>0</v>
      </c>
      <c r="I13" s="385">
        <v>172609775.44999999</v>
      </c>
    </row>
    <row r="14" spans="1:9" x14ac:dyDescent="0.2">
      <c r="A14" s="384" t="s">
        <v>57</v>
      </c>
      <c r="B14" s="362">
        <v>2234020.09</v>
      </c>
      <c r="C14" s="363">
        <v>0</v>
      </c>
      <c r="D14" s="363">
        <v>0</v>
      </c>
      <c r="E14" s="362">
        <v>15365214.869999999</v>
      </c>
      <c r="F14" s="362">
        <v>858720.5</v>
      </c>
      <c r="G14" s="362">
        <v>391261.5</v>
      </c>
      <c r="H14" s="362">
        <v>-18849216.960000001</v>
      </c>
      <c r="I14" s="386">
        <v>0</v>
      </c>
    </row>
    <row r="15" spans="1:9" x14ac:dyDescent="0.15">
      <c r="A15" s="288" t="s">
        <v>58</v>
      </c>
      <c r="B15" s="289">
        <v>7790034982.2200003</v>
      </c>
      <c r="C15" s="290">
        <v>0</v>
      </c>
      <c r="D15" s="290">
        <v>0</v>
      </c>
      <c r="E15" s="289">
        <v>2555646.23</v>
      </c>
      <c r="F15" s="290">
        <v>0</v>
      </c>
      <c r="G15" s="289">
        <v>5656979.5800000001</v>
      </c>
      <c r="H15" s="289">
        <v>25790526.399999999</v>
      </c>
      <c r="I15" s="292">
        <v>7824038134.4300003</v>
      </c>
    </row>
    <row r="16" spans="1:9" x14ac:dyDescent="0.2">
      <c r="A16" s="384" t="s">
        <v>59</v>
      </c>
      <c r="B16" s="363">
        <v>0</v>
      </c>
      <c r="C16" s="363">
        <v>0</v>
      </c>
      <c r="D16" s="363">
        <v>0</v>
      </c>
      <c r="E16" s="362">
        <v>1897829.32</v>
      </c>
      <c r="F16" s="363">
        <v>0</v>
      </c>
      <c r="G16" s="362">
        <v>883040.86</v>
      </c>
      <c r="H16" s="363">
        <v>0</v>
      </c>
      <c r="I16" s="385">
        <v>2780870.18</v>
      </c>
    </row>
    <row r="17" spans="1:9" x14ac:dyDescent="0.2">
      <c r="A17" s="384" t="s">
        <v>56</v>
      </c>
      <c r="B17" s="362">
        <v>7790034982.2200003</v>
      </c>
      <c r="C17" s="363">
        <v>0</v>
      </c>
      <c r="D17" s="363">
        <v>0</v>
      </c>
      <c r="E17" s="362">
        <v>657816.91</v>
      </c>
      <c r="F17" s="363">
        <v>0</v>
      </c>
      <c r="G17" s="362">
        <v>4773938.72</v>
      </c>
      <c r="H17" s="362">
        <v>25790526.399999999</v>
      </c>
      <c r="I17" s="385">
        <v>7821257264.25</v>
      </c>
    </row>
    <row r="18" spans="1:9" x14ac:dyDescent="0.15">
      <c r="A18" s="288" t="s">
        <v>463</v>
      </c>
      <c r="B18" s="289">
        <v>45167353.289999999</v>
      </c>
      <c r="C18" s="289">
        <v>5901884.79</v>
      </c>
      <c r="D18" s="289">
        <v>223980234.24000001</v>
      </c>
      <c r="E18" s="289">
        <v>147504747.27000001</v>
      </c>
      <c r="F18" s="289">
        <v>4911354.91</v>
      </c>
      <c r="G18" s="289">
        <v>46747318.549999997</v>
      </c>
      <c r="H18" s="289">
        <v>15513839.359999999</v>
      </c>
      <c r="I18" s="292">
        <v>483824847.62</v>
      </c>
    </row>
    <row r="19" spans="1:9" x14ac:dyDescent="0.15">
      <c r="A19" s="479" t="s">
        <v>464</v>
      </c>
      <c r="B19" s="480"/>
      <c r="C19" s="480"/>
      <c r="D19" s="480"/>
      <c r="E19" s="480"/>
      <c r="F19" s="480"/>
      <c r="G19" s="480"/>
      <c r="H19" s="480"/>
      <c r="I19" s="481"/>
    </row>
    <row r="20" spans="1:9" x14ac:dyDescent="0.15">
      <c r="A20" s="285" t="s">
        <v>62</v>
      </c>
      <c r="B20" s="286">
        <v>46545208.859999999</v>
      </c>
      <c r="C20" s="287">
        <v>0</v>
      </c>
      <c r="D20" s="286">
        <v>46204337.200000003</v>
      </c>
      <c r="E20" s="286">
        <v>105095857.26000001</v>
      </c>
      <c r="F20" s="286">
        <v>3949925.6</v>
      </c>
      <c r="G20" s="286">
        <v>42754031.479999997</v>
      </c>
      <c r="H20" s="287">
        <v>0</v>
      </c>
      <c r="I20" s="291">
        <v>244549360.40000001</v>
      </c>
    </row>
    <row r="21" spans="1:9" x14ac:dyDescent="0.15">
      <c r="A21" s="288" t="s">
        <v>54</v>
      </c>
      <c r="B21" s="289">
        <v>383245.54</v>
      </c>
      <c r="C21" s="290">
        <v>0</v>
      </c>
      <c r="D21" s="289">
        <v>5129684.28</v>
      </c>
      <c r="E21" s="289">
        <v>12808430.77</v>
      </c>
      <c r="F21" s="289">
        <v>56263.5</v>
      </c>
      <c r="G21" s="289">
        <v>3860023.62</v>
      </c>
      <c r="H21" s="290">
        <v>0</v>
      </c>
      <c r="I21" s="292">
        <v>22237647.710000001</v>
      </c>
    </row>
    <row r="22" spans="1:9" x14ac:dyDescent="0.2">
      <c r="A22" s="384" t="s">
        <v>63</v>
      </c>
      <c r="B22" s="362">
        <v>5454.06</v>
      </c>
      <c r="C22" s="363">
        <v>0</v>
      </c>
      <c r="D22" s="362">
        <v>5129684.28</v>
      </c>
      <c r="E22" s="362">
        <v>12739708.689999999</v>
      </c>
      <c r="F22" s="362">
        <v>56263.5</v>
      </c>
      <c r="G22" s="362">
        <v>423800.74</v>
      </c>
      <c r="H22" s="363">
        <v>0</v>
      </c>
      <c r="I22" s="385">
        <v>18354911.27</v>
      </c>
    </row>
    <row r="23" spans="1:9" x14ac:dyDescent="0.2">
      <c r="A23" s="384" t="s">
        <v>56</v>
      </c>
      <c r="B23" s="362">
        <v>377791.48</v>
      </c>
      <c r="C23" s="363">
        <v>0</v>
      </c>
      <c r="D23" s="363">
        <v>0</v>
      </c>
      <c r="E23" s="362">
        <v>68722.080000000002</v>
      </c>
      <c r="F23" s="363">
        <v>0</v>
      </c>
      <c r="G23" s="362">
        <v>3436222.88</v>
      </c>
      <c r="H23" s="363">
        <v>0</v>
      </c>
      <c r="I23" s="385">
        <v>3882736.44</v>
      </c>
    </row>
    <row r="24" spans="1:9" x14ac:dyDescent="0.2">
      <c r="A24" s="384" t="s">
        <v>57</v>
      </c>
      <c r="B24" s="363">
        <v>0</v>
      </c>
      <c r="C24" s="363">
        <v>0</v>
      </c>
      <c r="D24" s="363">
        <v>0</v>
      </c>
      <c r="E24" s="363">
        <v>0</v>
      </c>
      <c r="F24" s="363">
        <v>0</v>
      </c>
      <c r="G24" s="363">
        <v>0</v>
      </c>
      <c r="H24" s="363">
        <v>0</v>
      </c>
      <c r="I24" s="386">
        <v>0</v>
      </c>
    </row>
    <row r="25" spans="1:9" x14ac:dyDescent="0.15">
      <c r="A25" s="288" t="s">
        <v>58</v>
      </c>
      <c r="B25" s="289">
        <v>46545208.859999999</v>
      </c>
      <c r="C25" s="290">
        <v>0</v>
      </c>
      <c r="D25" s="290">
        <v>0</v>
      </c>
      <c r="E25" s="289">
        <v>2483061.16</v>
      </c>
      <c r="F25" s="290">
        <v>0</v>
      </c>
      <c r="G25" s="289">
        <v>1479294.76</v>
      </c>
      <c r="H25" s="290">
        <v>0</v>
      </c>
      <c r="I25" s="292">
        <v>50507564.780000001</v>
      </c>
    </row>
    <row r="26" spans="1:9" x14ac:dyDescent="0.2">
      <c r="A26" s="384" t="s">
        <v>59</v>
      </c>
      <c r="B26" s="363">
        <v>0</v>
      </c>
      <c r="C26" s="363">
        <v>0</v>
      </c>
      <c r="D26" s="363">
        <v>0</v>
      </c>
      <c r="E26" s="362">
        <v>1849136.39</v>
      </c>
      <c r="F26" s="363">
        <v>0</v>
      </c>
      <c r="G26" s="362">
        <v>883040.86</v>
      </c>
      <c r="H26" s="363">
        <v>0</v>
      </c>
      <c r="I26" s="385">
        <v>2732177.25</v>
      </c>
    </row>
    <row r="27" spans="1:9" x14ac:dyDescent="0.2">
      <c r="A27" s="384" t="s">
        <v>56</v>
      </c>
      <c r="B27" s="362">
        <v>46545208.859999999</v>
      </c>
      <c r="C27" s="363">
        <v>0</v>
      </c>
      <c r="D27" s="363">
        <v>0</v>
      </c>
      <c r="E27" s="362">
        <v>633924.77</v>
      </c>
      <c r="F27" s="363">
        <v>0</v>
      </c>
      <c r="G27" s="362">
        <v>596253.9</v>
      </c>
      <c r="H27" s="363">
        <v>0</v>
      </c>
      <c r="I27" s="385">
        <v>47775387.530000001</v>
      </c>
    </row>
    <row r="28" spans="1:9" x14ac:dyDescent="0.15">
      <c r="A28" s="288" t="s">
        <v>60</v>
      </c>
      <c r="B28" s="289">
        <v>383245.54</v>
      </c>
      <c r="C28" s="290">
        <v>0</v>
      </c>
      <c r="D28" s="289">
        <v>51334021.479999997</v>
      </c>
      <c r="E28" s="289">
        <v>115421226.87</v>
      </c>
      <c r="F28" s="289">
        <v>4006189.1</v>
      </c>
      <c r="G28" s="289">
        <v>45134760.340000004</v>
      </c>
      <c r="H28" s="290">
        <v>0</v>
      </c>
      <c r="I28" s="292">
        <v>216279443.33000001</v>
      </c>
    </row>
    <row r="29" spans="1:9" x14ac:dyDescent="0.15">
      <c r="A29" s="288" t="s">
        <v>64</v>
      </c>
      <c r="B29" s="295"/>
      <c r="C29" s="295"/>
      <c r="D29" s="295"/>
      <c r="E29" s="295"/>
      <c r="F29" s="295"/>
      <c r="G29" s="295"/>
      <c r="H29" s="295"/>
      <c r="I29" s="296"/>
    </row>
    <row r="30" spans="1:9" x14ac:dyDescent="0.15">
      <c r="A30" s="288" t="s">
        <v>62</v>
      </c>
      <c r="B30" s="290">
        <v>0</v>
      </c>
      <c r="C30" s="290">
        <v>0</v>
      </c>
      <c r="D30" s="290">
        <v>0</v>
      </c>
      <c r="E30" s="290">
        <v>0</v>
      </c>
      <c r="F30" s="290">
        <v>0</v>
      </c>
      <c r="G30" s="290">
        <v>0</v>
      </c>
      <c r="H30" s="290">
        <v>0</v>
      </c>
      <c r="I30" s="297">
        <v>0</v>
      </c>
    </row>
    <row r="31" spans="1:9" x14ac:dyDescent="0.2">
      <c r="A31" s="384" t="s">
        <v>65</v>
      </c>
      <c r="B31" s="363">
        <v>0</v>
      </c>
      <c r="C31" s="363">
        <v>0</v>
      </c>
      <c r="D31" s="363">
        <v>0</v>
      </c>
      <c r="E31" s="363">
        <v>0</v>
      </c>
      <c r="F31" s="363">
        <v>0</v>
      </c>
      <c r="G31" s="363">
        <v>0</v>
      </c>
      <c r="H31" s="363">
        <v>0</v>
      </c>
      <c r="I31" s="386">
        <v>0</v>
      </c>
    </row>
    <row r="32" spans="1:9" x14ac:dyDescent="0.2">
      <c r="A32" s="384" t="s">
        <v>66</v>
      </c>
      <c r="B32" s="363">
        <v>0</v>
      </c>
      <c r="C32" s="363">
        <v>0</v>
      </c>
      <c r="D32" s="363">
        <v>0</v>
      </c>
      <c r="E32" s="363">
        <v>0</v>
      </c>
      <c r="F32" s="363">
        <v>0</v>
      </c>
      <c r="G32" s="363">
        <v>0</v>
      </c>
      <c r="H32" s="363">
        <v>0</v>
      </c>
      <c r="I32" s="386">
        <v>0</v>
      </c>
    </row>
    <row r="33" spans="1:9" x14ac:dyDescent="0.15">
      <c r="A33" s="288" t="s">
        <v>60</v>
      </c>
      <c r="B33" s="290">
        <v>0</v>
      </c>
      <c r="C33" s="290">
        <v>0</v>
      </c>
      <c r="D33" s="290">
        <v>0</v>
      </c>
      <c r="E33" s="290">
        <v>0</v>
      </c>
      <c r="F33" s="290">
        <v>0</v>
      </c>
      <c r="G33" s="290">
        <v>0</v>
      </c>
      <c r="H33" s="290">
        <v>0</v>
      </c>
      <c r="I33" s="297">
        <v>0</v>
      </c>
    </row>
    <row r="34" spans="1:9" x14ac:dyDescent="0.15">
      <c r="A34" s="491" t="s">
        <v>67</v>
      </c>
      <c r="B34" s="492"/>
      <c r="C34" s="492"/>
      <c r="D34" s="492"/>
      <c r="E34" s="492"/>
      <c r="F34" s="492"/>
      <c r="G34" s="492"/>
      <c r="H34" s="492"/>
      <c r="I34" s="493"/>
    </row>
    <row r="35" spans="1:9" x14ac:dyDescent="0.15">
      <c r="A35" s="298" t="s">
        <v>62</v>
      </c>
      <c r="B35" s="289">
        <v>7618122646.7700005</v>
      </c>
      <c r="C35" s="290">
        <v>0</v>
      </c>
      <c r="D35" s="289">
        <v>177775897.03999999</v>
      </c>
      <c r="E35" s="289">
        <v>29519643.989999998</v>
      </c>
      <c r="F35" s="289">
        <v>102708.81</v>
      </c>
      <c r="G35" s="289">
        <v>1645097.45</v>
      </c>
      <c r="H35" s="289">
        <v>14218775.26</v>
      </c>
      <c r="I35" s="292">
        <v>7841384769.3199997</v>
      </c>
    </row>
    <row r="36" spans="1:9" ht="14.25" thickBot="1" x14ac:dyDescent="0.2">
      <c r="A36" s="299" t="s">
        <v>465</v>
      </c>
      <c r="B36" s="300">
        <v>44784107.75</v>
      </c>
      <c r="C36" s="300">
        <v>5901884.79</v>
      </c>
      <c r="D36" s="300">
        <v>172646212.75999999</v>
      </c>
      <c r="E36" s="300">
        <v>32083520.399999999</v>
      </c>
      <c r="F36" s="300">
        <v>905165.81</v>
      </c>
      <c r="G36" s="300">
        <v>1612558.21</v>
      </c>
      <c r="H36" s="300">
        <v>15513839.359999999</v>
      </c>
      <c r="I36" s="301">
        <v>267545404.28999999</v>
      </c>
    </row>
    <row r="37" spans="1:9" x14ac:dyDescent="0.2">
      <c r="A37" s="43"/>
      <c r="B37" s="44"/>
      <c r="C37" s="44"/>
      <c r="D37" s="44"/>
      <c r="E37" s="44"/>
      <c r="F37" s="44"/>
      <c r="G37" s="44"/>
      <c r="H37" s="44"/>
      <c r="I37" s="44"/>
    </row>
    <row r="38" spans="1:9" x14ac:dyDescent="0.2">
      <c r="A38" s="43"/>
      <c r="B38" s="44"/>
      <c r="C38" s="44"/>
      <c r="D38" s="44"/>
      <c r="E38" s="44"/>
      <c r="F38" s="44"/>
      <c r="G38" s="44"/>
      <c r="H38" s="44"/>
      <c r="I38" s="44"/>
    </row>
    <row r="39" spans="1:9" ht="14.25" x14ac:dyDescent="0.2">
      <c r="A39" s="45" t="s">
        <v>68</v>
      </c>
      <c r="B39" s="45"/>
    </row>
    <row r="40" spans="1:9" ht="15.75" thickBot="1" x14ac:dyDescent="0.3">
      <c r="A40"/>
      <c r="B40"/>
    </row>
    <row r="41" spans="1:9" ht="21.75" customHeight="1" x14ac:dyDescent="0.3">
      <c r="A41" s="464" t="s">
        <v>69</v>
      </c>
      <c r="B41" s="465"/>
      <c r="C41" s="466" t="s">
        <v>70</v>
      </c>
    </row>
    <row r="42" spans="1:9" ht="13.5" customHeight="1" x14ac:dyDescent="0.3">
      <c r="A42" s="469"/>
      <c r="B42" s="470"/>
      <c r="C42" s="467"/>
    </row>
    <row r="43" spans="1:9" ht="29.25" customHeight="1" x14ac:dyDescent="0.3">
      <c r="A43" s="471"/>
      <c r="B43" s="472"/>
      <c r="C43" s="468"/>
    </row>
    <row r="44" spans="1:9" ht="15.75" x14ac:dyDescent="0.3">
      <c r="A44" s="503" t="s">
        <v>52</v>
      </c>
      <c r="B44" s="504"/>
      <c r="C44" s="505"/>
    </row>
    <row r="45" spans="1:9" ht="15" x14ac:dyDescent="0.3">
      <c r="A45" s="501" t="s">
        <v>462</v>
      </c>
      <c r="B45" s="502"/>
      <c r="C45" s="291">
        <v>110674448.67</v>
      </c>
    </row>
    <row r="46" spans="1:9" ht="15" x14ac:dyDescent="0.3">
      <c r="A46" s="496" t="s">
        <v>54</v>
      </c>
      <c r="B46" s="497"/>
      <c r="C46" s="302">
        <v>7720637.1500000004</v>
      </c>
    </row>
    <row r="47" spans="1:9" ht="15" x14ac:dyDescent="0.3">
      <c r="A47" s="494" t="s">
        <v>55</v>
      </c>
      <c r="B47" s="495"/>
      <c r="C47" s="387">
        <v>4408721.3600000003</v>
      </c>
    </row>
    <row r="48" spans="1:9" ht="15" x14ac:dyDescent="0.3">
      <c r="A48" s="494" t="s">
        <v>56</v>
      </c>
      <c r="B48" s="495"/>
      <c r="C48" s="387">
        <v>3311915.79</v>
      </c>
    </row>
    <row r="49" spans="1:3" ht="15" x14ac:dyDescent="0.3">
      <c r="A49" s="496" t="s">
        <v>58</v>
      </c>
      <c r="B49" s="497"/>
      <c r="C49" s="302">
        <v>1728249.04</v>
      </c>
    </row>
    <row r="50" spans="1:3" ht="15" x14ac:dyDescent="0.3">
      <c r="A50" s="494" t="s">
        <v>59</v>
      </c>
      <c r="B50" s="495"/>
      <c r="C50" s="387">
        <v>0</v>
      </c>
    </row>
    <row r="51" spans="1:3" ht="15" x14ac:dyDescent="0.3">
      <c r="A51" s="494" t="s">
        <v>56</v>
      </c>
      <c r="B51" s="495"/>
      <c r="C51" s="387">
        <v>1728249.04</v>
      </c>
    </row>
    <row r="52" spans="1:3" ht="15" x14ac:dyDescent="0.3">
      <c r="A52" s="496" t="s">
        <v>463</v>
      </c>
      <c r="B52" s="497"/>
      <c r="C52" s="302">
        <v>116666836.78</v>
      </c>
    </row>
    <row r="53" spans="1:3" ht="15.75" x14ac:dyDescent="0.3">
      <c r="A53" s="498" t="s">
        <v>61</v>
      </c>
      <c r="B53" s="499"/>
      <c r="C53" s="500"/>
    </row>
    <row r="54" spans="1:3" ht="15" x14ac:dyDescent="0.3">
      <c r="A54" s="501" t="s">
        <v>53</v>
      </c>
      <c r="B54" s="502"/>
      <c r="C54" s="291">
        <v>93070915.489999995</v>
      </c>
    </row>
    <row r="55" spans="1:3" ht="15" x14ac:dyDescent="0.3">
      <c r="A55" s="496" t="s">
        <v>54</v>
      </c>
      <c r="B55" s="497"/>
      <c r="C55" s="302">
        <v>8677693.0399999991</v>
      </c>
    </row>
    <row r="56" spans="1:3" ht="15" x14ac:dyDescent="0.3">
      <c r="A56" s="494" t="s">
        <v>63</v>
      </c>
      <c r="B56" s="495"/>
      <c r="C56" s="387">
        <v>5365777.25</v>
      </c>
    </row>
    <row r="57" spans="1:3" ht="15" x14ac:dyDescent="0.3">
      <c r="A57" s="494" t="s">
        <v>56</v>
      </c>
      <c r="B57" s="495"/>
      <c r="C57" s="387">
        <v>3311915.79</v>
      </c>
    </row>
    <row r="58" spans="1:3" ht="15" x14ac:dyDescent="0.3">
      <c r="A58" s="496" t="s">
        <v>58</v>
      </c>
      <c r="B58" s="497"/>
      <c r="C58" s="302">
        <v>0</v>
      </c>
    </row>
    <row r="59" spans="1:3" ht="15" x14ac:dyDescent="0.3">
      <c r="A59" s="494" t="s">
        <v>59</v>
      </c>
      <c r="B59" s="495"/>
      <c r="C59" s="387">
        <v>0</v>
      </c>
    </row>
    <row r="60" spans="1:3" ht="15" x14ac:dyDescent="0.3">
      <c r="A60" s="512" t="s">
        <v>56</v>
      </c>
      <c r="B60" s="513"/>
      <c r="C60" s="387">
        <v>0</v>
      </c>
    </row>
    <row r="61" spans="1:3" ht="15" x14ac:dyDescent="0.3">
      <c r="A61" s="514" t="s">
        <v>60</v>
      </c>
      <c r="B61" s="515"/>
      <c r="C61" s="302">
        <v>101748608.53</v>
      </c>
    </row>
    <row r="62" spans="1:3" ht="15" x14ac:dyDescent="0.25">
      <c r="A62" s="506" t="s">
        <v>64</v>
      </c>
      <c r="B62" s="507"/>
      <c r="C62" s="500"/>
    </row>
    <row r="63" spans="1:3" ht="15" x14ac:dyDescent="0.3">
      <c r="A63" s="501" t="s">
        <v>53</v>
      </c>
      <c r="B63" s="502"/>
      <c r="C63" s="46">
        <v>0</v>
      </c>
    </row>
    <row r="64" spans="1:3" ht="15" x14ac:dyDescent="0.3">
      <c r="A64" s="508" t="s">
        <v>65</v>
      </c>
      <c r="B64" s="509"/>
      <c r="C64" s="388">
        <v>0</v>
      </c>
    </row>
    <row r="65" spans="1:5" ht="15" x14ac:dyDescent="0.3">
      <c r="A65" s="508" t="s">
        <v>66</v>
      </c>
      <c r="B65" s="509"/>
      <c r="C65" s="388">
        <v>0</v>
      </c>
    </row>
    <row r="66" spans="1:5" ht="15" x14ac:dyDescent="0.3">
      <c r="A66" s="510" t="s">
        <v>71</v>
      </c>
      <c r="B66" s="511"/>
      <c r="C66" s="47">
        <f>C63+C64-C65</f>
        <v>0</v>
      </c>
    </row>
    <row r="67" spans="1:5" ht="15.75" x14ac:dyDescent="0.3">
      <c r="A67" s="503" t="s">
        <v>67</v>
      </c>
      <c r="B67" s="504"/>
      <c r="C67" s="505"/>
    </row>
    <row r="68" spans="1:5" ht="15" x14ac:dyDescent="0.3">
      <c r="A68" s="524" t="s">
        <v>62</v>
      </c>
      <c r="B68" s="525"/>
      <c r="C68" s="46">
        <f>C45-C54-C63</f>
        <v>17603533.180000007</v>
      </c>
    </row>
    <row r="69" spans="1:5" ht="15.75" thickBot="1" x14ac:dyDescent="0.35">
      <c r="A69" s="526" t="s">
        <v>60</v>
      </c>
      <c r="B69" s="527"/>
      <c r="C69" s="48">
        <f>C52-C61-C66</f>
        <v>14918228.25</v>
      </c>
    </row>
    <row r="77" spans="1:5" ht="15" x14ac:dyDescent="0.25">
      <c r="A77" s="528" t="s">
        <v>72</v>
      </c>
      <c r="B77" s="529"/>
      <c r="C77" s="529"/>
      <c r="D77" s="529"/>
      <c r="E77" s="529"/>
    </row>
    <row r="78" spans="1:5" ht="14.25" thickBot="1" x14ac:dyDescent="0.3">
      <c r="A78" s="49"/>
      <c r="B78" s="50"/>
      <c r="C78" s="50"/>
      <c r="D78" s="50"/>
      <c r="E78" s="50"/>
    </row>
    <row r="79" spans="1:5" ht="183" customHeight="1" thickBot="1" x14ac:dyDescent="0.3">
      <c r="A79" s="51" t="s">
        <v>73</v>
      </c>
      <c r="B79" s="52" t="s">
        <v>74</v>
      </c>
      <c r="C79" s="52" t="s">
        <v>75</v>
      </c>
      <c r="D79" s="52" t="s">
        <v>76</v>
      </c>
      <c r="E79" s="53" t="s">
        <v>77</v>
      </c>
    </row>
    <row r="80" spans="1:5" ht="14.25" thickBot="1" x14ac:dyDescent="0.3">
      <c r="A80" s="54" t="s">
        <v>52</v>
      </c>
      <c r="B80" s="55"/>
      <c r="C80" s="55"/>
      <c r="D80" s="55"/>
      <c r="E80" s="56"/>
    </row>
    <row r="81" spans="1:5" ht="25.5" x14ac:dyDescent="0.2">
      <c r="A81" s="57" t="s">
        <v>78</v>
      </c>
      <c r="B81" s="303">
        <v>393407</v>
      </c>
      <c r="C81" s="304">
        <v>0</v>
      </c>
      <c r="D81" s="304">
        <v>0</v>
      </c>
      <c r="E81" s="303">
        <v>393407</v>
      </c>
    </row>
    <row r="82" spans="1:5" x14ac:dyDescent="0.2">
      <c r="A82" s="58" t="s">
        <v>65</v>
      </c>
      <c r="B82" s="303">
        <v>4177684.82</v>
      </c>
      <c r="C82" s="304">
        <v>0</v>
      </c>
      <c r="D82" s="304">
        <v>0</v>
      </c>
      <c r="E82" s="303">
        <v>4177684.82</v>
      </c>
    </row>
    <row r="83" spans="1:5" x14ac:dyDescent="0.2">
      <c r="A83" s="59" t="s">
        <v>79</v>
      </c>
      <c r="B83" s="303">
        <v>4177684.82</v>
      </c>
      <c r="C83" s="304">
        <v>0</v>
      </c>
      <c r="D83" s="304">
        <v>0</v>
      </c>
      <c r="E83" s="303">
        <v>4177684.82</v>
      </c>
    </row>
    <row r="84" spans="1:5" x14ac:dyDescent="0.2">
      <c r="A84" s="59" t="s">
        <v>80</v>
      </c>
      <c r="B84" s="304">
        <v>0</v>
      </c>
      <c r="C84" s="304">
        <v>0</v>
      </c>
      <c r="D84" s="304">
        <v>0</v>
      </c>
      <c r="E84" s="304">
        <v>0</v>
      </c>
    </row>
    <row r="85" spans="1:5" x14ac:dyDescent="0.2">
      <c r="A85" s="58" t="s">
        <v>66</v>
      </c>
      <c r="B85" s="303">
        <v>4177684.82</v>
      </c>
      <c r="C85" s="304">
        <v>0</v>
      </c>
      <c r="D85" s="304">
        <v>0</v>
      </c>
      <c r="E85" s="303">
        <v>4177684.82</v>
      </c>
    </row>
    <row r="86" spans="1:5" x14ac:dyDescent="0.2">
      <c r="A86" s="59" t="s">
        <v>81</v>
      </c>
      <c r="B86" s="304">
        <v>0</v>
      </c>
      <c r="C86" s="304">
        <v>0</v>
      </c>
      <c r="D86" s="304">
        <v>0</v>
      </c>
      <c r="E86" s="304">
        <v>0</v>
      </c>
    </row>
    <row r="87" spans="1:5" x14ac:dyDescent="0.2">
      <c r="A87" s="59" t="s">
        <v>82</v>
      </c>
      <c r="B87" s="303">
        <v>4177684.82</v>
      </c>
      <c r="C87" s="304">
        <v>0</v>
      </c>
      <c r="D87" s="304">
        <v>0</v>
      </c>
      <c r="E87" s="303">
        <v>4177684.82</v>
      </c>
    </row>
    <row r="88" spans="1:5" x14ac:dyDescent="0.2">
      <c r="A88" s="60" t="s">
        <v>83</v>
      </c>
      <c r="B88" s="304">
        <v>0</v>
      </c>
      <c r="C88" s="304">
        <v>0</v>
      </c>
      <c r="D88" s="304">
        <v>0</v>
      </c>
      <c r="E88" s="304">
        <v>0</v>
      </c>
    </row>
    <row r="89" spans="1:5" ht="26.25" thickBot="1" x14ac:dyDescent="0.25">
      <c r="A89" s="61" t="s">
        <v>84</v>
      </c>
      <c r="B89" s="303">
        <v>393407</v>
      </c>
      <c r="C89" s="304">
        <v>0</v>
      </c>
      <c r="D89" s="304">
        <v>0</v>
      </c>
      <c r="E89" s="303">
        <v>393407</v>
      </c>
    </row>
    <row r="90" spans="1:5" ht="14.25" thickBot="1" x14ac:dyDescent="0.3">
      <c r="A90" s="62" t="s">
        <v>85</v>
      </c>
      <c r="B90" s="305"/>
      <c r="C90" s="305"/>
      <c r="D90" s="305"/>
      <c r="E90" s="306"/>
    </row>
    <row r="91" spans="1:5" x14ac:dyDescent="0.2">
      <c r="A91" s="57" t="s">
        <v>86</v>
      </c>
      <c r="B91" s="304">
        <v>0</v>
      </c>
      <c r="C91" s="304">
        <v>0</v>
      </c>
      <c r="D91" s="304">
        <v>0</v>
      </c>
      <c r="E91" s="304">
        <v>0</v>
      </c>
    </row>
    <row r="92" spans="1:5" x14ac:dyDescent="0.2">
      <c r="A92" s="58" t="s">
        <v>65</v>
      </c>
      <c r="B92" s="304">
        <v>0</v>
      </c>
      <c r="C92" s="304">
        <v>0</v>
      </c>
      <c r="D92" s="304">
        <v>0</v>
      </c>
      <c r="E92" s="304">
        <v>0</v>
      </c>
    </row>
    <row r="93" spans="1:5" x14ac:dyDescent="0.2">
      <c r="A93" s="59" t="s">
        <v>87</v>
      </c>
      <c r="B93" s="304">
        <v>0</v>
      </c>
      <c r="C93" s="304">
        <v>0</v>
      </c>
      <c r="D93" s="304">
        <v>0</v>
      </c>
      <c r="E93" s="304">
        <v>0</v>
      </c>
    </row>
    <row r="94" spans="1:5" x14ac:dyDescent="0.2">
      <c r="A94" s="58" t="s">
        <v>66</v>
      </c>
      <c r="B94" s="304">
        <v>0</v>
      </c>
      <c r="C94" s="304">
        <v>0</v>
      </c>
      <c r="D94" s="304">
        <v>0</v>
      </c>
      <c r="E94" s="304">
        <v>0</v>
      </c>
    </row>
    <row r="95" spans="1:5" x14ac:dyDescent="0.2">
      <c r="A95" s="59" t="s">
        <v>88</v>
      </c>
      <c r="B95" s="304">
        <v>0</v>
      </c>
      <c r="C95" s="304">
        <v>0</v>
      </c>
      <c r="D95" s="304">
        <v>0</v>
      </c>
      <c r="E95" s="304">
        <v>0</v>
      </c>
    </row>
    <row r="96" spans="1:5" x14ac:dyDescent="0.2">
      <c r="A96" s="59" t="s">
        <v>89</v>
      </c>
      <c r="B96" s="304">
        <v>0</v>
      </c>
      <c r="C96" s="304">
        <v>0</v>
      </c>
      <c r="D96" s="304">
        <v>0</v>
      </c>
      <c r="E96" s="304">
        <v>0</v>
      </c>
    </row>
    <row r="97" spans="1:7" x14ac:dyDescent="0.2">
      <c r="A97" s="63" t="s">
        <v>90</v>
      </c>
      <c r="B97" s="303">
        <v>0</v>
      </c>
      <c r="C97" s="304">
        <v>0</v>
      </c>
      <c r="D97" s="304">
        <v>0</v>
      </c>
      <c r="E97" s="303">
        <v>0</v>
      </c>
    </row>
    <row r="98" spans="1:7" x14ac:dyDescent="0.2">
      <c r="A98" s="330" t="s">
        <v>91</v>
      </c>
      <c r="B98" s="331">
        <v>0</v>
      </c>
      <c r="C98" s="332">
        <v>0</v>
      </c>
      <c r="D98" s="332">
        <v>0</v>
      </c>
      <c r="E98" s="331">
        <v>0</v>
      </c>
    </row>
    <row r="99" spans="1:7" ht="24" customHeight="1" x14ac:dyDescent="0.2">
      <c r="A99" s="333" t="s">
        <v>497</v>
      </c>
      <c r="B99" s="303">
        <v>393407</v>
      </c>
      <c r="C99" s="389"/>
      <c r="D99" s="389"/>
      <c r="E99" s="303">
        <v>393407</v>
      </c>
    </row>
    <row r="100" spans="1:7" ht="25.5" x14ac:dyDescent="0.2">
      <c r="A100" s="333" t="s">
        <v>498</v>
      </c>
      <c r="B100" s="303">
        <v>393407</v>
      </c>
      <c r="C100" s="389"/>
      <c r="D100" s="389"/>
      <c r="E100" s="303">
        <v>393407</v>
      </c>
    </row>
    <row r="101" spans="1:7" ht="12.75" customHeight="1" x14ac:dyDescent="0.25">
      <c r="B101" s="390"/>
      <c r="C101" s="390"/>
      <c r="D101" s="390"/>
      <c r="E101" s="390"/>
    </row>
    <row r="102" spans="1:7" ht="3" hidden="1" customHeight="1" x14ac:dyDescent="0.25">
      <c r="B102" s="390"/>
      <c r="C102" s="390"/>
      <c r="D102" s="390"/>
      <c r="E102" s="390"/>
    </row>
    <row r="104" spans="1:7" ht="48" customHeight="1" x14ac:dyDescent="0.25">
      <c r="A104" s="483" t="s">
        <v>92</v>
      </c>
      <c r="B104" s="523"/>
      <c r="C104" s="523"/>
    </row>
    <row r="105" spans="1:7" x14ac:dyDescent="0.2">
      <c r="A105" s="530"/>
      <c r="B105" s="531"/>
      <c r="C105" s="531"/>
    </row>
    <row r="106" spans="1:7" ht="25.5" x14ac:dyDescent="0.2">
      <c r="A106" s="64" t="s">
        <v>93</v>
      </c>
      <c r="B106" s="64" t="s">
        <v>4</v>
      </c>
      <c r="C106" s="64" t="s">
        <v>5</v>
      </c>
    </row>
    <row r="107" spans="1:7" x14ac:dyDescent="0.2">
      <c r="A107" s="65" t="s">
        <v>94</v>
      </c>
      <c r="B107" s="66">
        <v>0</v>
      </c>
      <c r="C107" s="66">
        <v>0</v>
      </c>
    </row>
    <row r="108" spans="1:7" x14ac:dyDescent="0.2">
      <c r="A108" s="67" t="s">
        <v>95</v>
      </c>
      <c r="B108" s="67"/>
      <c r="C108" s="67"/>
    </row>
    <row r="109" spans="1:7" x14ac:dyDescent="0.2">
      <c r="A109" s="68" t="s">
        <v>96</v>
      </c>
      <c r="B109" s="69">
        <v>0</v>
      </c>
      <c r="C109" s="70">
        <v>0</v>
      </c>
    </row>
    <row r="112" spans="1:7" ht="15" x14ac:dyDescent="0.25">
      <c r="A112" s="483" t="s">
        <v>97</v>
      </c>
      <c r="B112" s="523"/>
      <c r="C112" s="523"/>
      <c r="D112" s="463"/>
      <c r="E112" s="463"/>
      <c r="F112" s="463"/>
      <c r="G112" s="463"/>
    </row>
    <row r="113" spans="1:9" ht="14.25" thickBot="1" x14ac:dyDescent="0.25">
      <c r="A113" s="516"/>
      <c r="B113" s="517"/>
      <c r="C113" s="517"/>
    </row>
    <row r="114" spans="1:9" ht="13.5" customHeight="1" x14ac:dyDescent="0.2">
      <c r="A114" s="518"/>
      <c r="B114" s="520" t="s">
        <v>98</v>
      </c>
      <c r="C114" s="521"/>
      <c r="D114" s="521"/>
      <c r="E114" s="521"/>
      <c r="F114" s="522"/>
      <c r="G114" s="520" t="s">
        <v>99</v>
      </c>
      <c r="H114" s="521"/>
      <c r="I114" s="522"/>
    </row>
    <row r="115" spans="1:9" ht="38.25" x14ac:dyDescent="0.2">
      <c r="A115" s="519"/>
      <c r="B115" s="71" t="s">
        <v>100</v>
      </c>
      <c r="C115" s="72" t="s">
        <v>101</v>
      </c>
      <c r="D115" s="72" t="s">
        <v>102</v>
      </c>
      <c r="E115" s="72" t="s">
        <v>103</v>
      </c>
      <c r="F115" s="73" t="s">
        <v>104</v>
      </c>
      <c r="G115" s="74" t="s">
        <v>105</v>
      </c>
      <c r="H115" s="75" t="s">
        <v>106</v>
      </c>
      <c r="I115" s="76" t="s">
        <v>107</v>
      </c>
    </row>
    <row r="116" spans="1:9" ht="15" x14ac:dyDescent="0.25">
      <c r="A116" s="77" t="s">
        <v>4</v>
      </c>
      <c r="B116" s="78"/>
      <c r="C116" s="79"/>
      <c r="D116" s="79"/>
      <c r="E116" s="80"/>
      <c r="F116" s="81"/>
      <c r="G116" s="314">
        <v>19376709.09</v>
      </c>
      <c r="H116" s="79"/>
      <c r="I116" s="82"/>
    </row>
    <row r="117" spans="1:9" ht="36" x14ac:dyDescent="0.25">
      <c r="A117" s="83" t="s">
        <v>108</v>
      </c>
      <c r="B117" s="84"/>
      <c r="C117" s="85"/>
      <c r="D117" s="85"/>
      <c r="E117" s="80"/>
      <c r="F117" s="81"/>
      <c r="G117" s="314">
        <v>98213189.920000002</v>
      </c>
      <c r="H117" s="85"/>
      <c r="I117" s="86"/>
    </row>
    <row r="118" spans="1:9" ht="36.75" thickBot="1" x14ac:dyDescent="0.3">
      <c r="A118" s="87" t="s">
        <v>109</v>
      </c>
      <c r="B118" s="88"/>
      <c r="C118" s="89"/>
      <c r="D118" s="89"/>
      <c r="E118" s="80"/>
      <c r="F118" s="81"/>
      <c r="G118" s="391">
        <v>12355443.32</v>
      </c>
      <c r="H118" s="89"/>
      <c r="I118" s="90"/>
    </row>
    <row r="119" spans="1:9" ht="16.5" thickBot="1" x14ac:dyDescent="0.35">
      <c r="A119" s="91" t="s">
        <v>5</v>
      </c>
      <c r="B119" s="92">
        <f t="shared" ref="B119:I119" si="0">B116+B117-B118</f>
        <v>0</v>
      </c>
      <c r="C119" s="93">
        <f t="shared" si="0"/>
        <v>0</v>
      </c>
      <c r="D119" s="93">
        <f t="shared" si="0"/>
        <v>0</v>
      </c>
      <c r="E119" s="94">
        <f t="shared" si="0"/>
        <v>0</v>
      </c>
      <c r="F119" s="95">
        <f t="shared" si="0"/>
        <v>0</v>
      </c>
      <c r="G119" s="392">
        <v>105234455.69</v>
      </c>
      <c r="H119" s="307">
        <f t="shared" si="0"/>
        <v>0</v>
      </c>
      <c r="I119" s="96">
        <f t="shared" si="0"/>
        <v>0</v>
      </c>
    </row>
    <row r="122" spans="1:9" ht="15" x14ac:dyDescent="0.25">
      <c r="A122" s="483" t="s">
        <v>110</v>
      </c>
      <c r="B122" s="523"/>
      <c r="C122" s="523"/>
    </row>
    <row r="123" spans="1:9" ht="14.25" thickBot="1" x14ac:dyDescent="0.25">
      <c r="A123" s="516"/>
      <c r="B123" s="517"/>
      <c r="C123" s="517"/>
    </row>
    <row r="124" spans="1:9" ht="25.5" x14ac:dyDescent="0.2">
      <c r="A124" s="97" t="s">
        <v>93</v>
      </c>
      <c r="B124" s="98" t="s">
        <v>4</v>
      </c>
      <c r="C124" s="99" t="s">
        <v>5</v>
      </c>
    </row>
    <row r="125" spans="1:9" ht="27" thickBot="1" x14ac:dyDescent="0.3">
      <c r="A125" s="100" t="s">
        <v>111</v>
      </c>
      <c r="B125" s="314">
        <v>210816554.34999999</v>
      </c>
      <c r="C125" s="314">
        <v>2171918.56</v>
      </c>
    </row>
    <row r="129" spans="1:4" ht="50.25" customHeight="1" x14ac:dyDescent="0.25">
      <c r="A129" s="483" t="s">
        <v>112</v>
      </c>
      <c r="B129" s="523"/>
      <c r="C129" s="523"/>
      <c r="D129" s="463"/>
    </row>
    <row r="130" spans="1:4" ht="14.25" thickBot="1" x14ac:dyDescent="0.2">
      <c r="A130" s="537"/>
      <c r="B130" s="538"/>
      <c r="C130" s="538"/>
    </row>
    <row r="131" spans="1:4" ht="25.5" customHeight="1" x14ac:dyDescent="0.2">
      <c r="A131" s="539" t="s">
        <v>73</v>
      </c>
      <c r="B131" s="540"/>
      <c r="C131" s="98" t="s">
        <v>499</v>
      </c>
      <c r="D131" s="99" t="s">
        <v>500</v>
      </c>
    </row>
    <row r="132" spans="1:4" ht="66" customHeight="1" x14ac:dyDescent="0.2">
      <c r="A132" s="541" t="s">
        <v>113</v>
      </c>
      <c r="B132" s="542"/>
      <c r="C132" s="66">
        <f>C134+SUM(C135:C138)</f>
        <v>0</v>
      </c>
      <c r="D132" s="101">
        <f>D134+SUM(D135:D138)</f>
        <v>0</v>
      </c>
    </row>
    <row r="133" spans="1:4" x14ac:dyDescent="0.2">
      <c r="A133" s="543" t="s">
        <v>95</v>
      </c>
      <c r="B133" s="544"/>
      <c r="C133" s="102"/>
      <c r="D133" s="103"/>
    </row>
    <row r="134" spans="1:4" x14ac:dyDescent="0.2">
      <c r="A134" s="545" t="s">
        <v>45</v>
      </c>
      <c r="B134" s="546"/>
      <c r="C134" s="104">
        <v>0</v>
      </c>
      <c r="D134" s="105">
        <v>0</v>
      </c>
    </row>
    <row r="135" spans="1:4" x14ac:dyDescent="0.2">
      <c r="A135" s="535" t="s">
        <v>46</v>
      </c>
      <c r="B135" s="536"/>
      <c r="C135" s="106">
        <v>0</v>
      </c>
      <c r="D135" s="107">
        <v>0</v>
      </c>
    </row>
    <row r="136" spans="1:4" x14ac:dyDescent="0.2">
      <c r="A136" s="535" t="s">
        <v>47</v>
      </c>
      <c r="B136" s="536"/>
      <c r="C136" s="106">
        <v>0</v>
      </c>
      <c r="D136" s="107">
        <v>0</v>
      </c>
    </row>
    <row r="137" spans="1:4" x14ac:dyDescent="0.2">
      <c r="A137" s="535" t="s">
        <v>48</v>
      </c>
      <c r="B137" s="536"/>
      <c r="C137" s="106">
        <v>0</v>
      </c>
      <c r="D137" s="107">
        <v>0</v>
      </c>
    </row>
    <row r="138" spans="1:4" x14ac:dyDescent="0.2">
      <c r="A138" s="535" t="s">
        <v>49</v>
      </c>
      <c r="B138" s="536"/>
      <c r="C138" s="106">
        <v>0</v>
      </c>
      <c r="D138" s="107">
        <v>0</v>
      </c>
    </row>
    <row r="155" spans="1:9" ht="15" x14ac:dyDescent="0.25">
      <c r="A155" s="483" t="s">
        <v>114</v>
      </c>
      <c r="B155" s="483"/>
      <c r="C155" s="483"/>
      <c r="D155" s="483"/>
      <c r="E155" s="483"/>
      <c r="F155" s="483"/>
      <c r="G155" s="483"/>
      <c r="H155" s="483"/>
      <c r="I155"/>
    </row>
    <row r="156" spans="1:9" ht="15" customHeight="1" x14ac:dyDescent="0.25">
      <c r="A156" s="405" t="s">
        <v>501</v>
      </c>
      <c r="B156" s="406" t="s">
        <v>119</v>
      </c>
      <c r="C156" s="406" t="s">
        <v>502</v>
      </c>
      <c r="D156" s="406" t="s">
        <v>115</v>
      </c>
      <c r="E156" s="406" t="s">
        <v>503</v>
      </c>
      <c r="F156" s="406" t="s">
        <v>116</v>
      </c>
      <c r="G156" s="406" t="s">
        <v>117</v>
      </c>
      <c r="H156" s="406" t="s">
        <v>504</v>
      </c>
      <c r="I156" s="407" t="s">
        <v>505</v>
      </c>
    </row>
    <row r="157" spans="1:9" ht="38.25" x14ac:dyDescent="0.2">
      <c r="A157" s="65"/>
      <c r="B157" s="65" t="s">
        <v>538</v>
      </c>
      <c r="C157" s="66">
        <v>10406</v>
      </c>
      <c r="D157" s="408">
        <v>100</v>
      </c>
      <c r="E157" s="66">
        <v>520300</v>
      </c>
      <c r="F157" s="408">
        <v>0</v>
      </c>
      <c r="G157" s="66">
        <v>520300</v>
      </c>
      <c r="H157" s="66">
        <v>23448.95</v>
      </c>
      <c r="I157" s="66">
        <v>3094019.79</v>
      </c>
    </row>
    <row r="158" spans="1:9" ht="69" customHeight="1" x14ac:dyDescent="0.2">
      <c r="A158" s="65"/>
      <c r="B158" s="65" t="s">
        <v>506</v>
      </c>
      <c r="C158" s="66">
        <v>583428</v>
      </c>
      <c r="D158" s="408">
        <v>100</v>
      </c>
      <c r="E158" s="66">
        <v>291714000</v>
      </c>
      <c r="F158" s="66">
        <v>91436002.079999998</v>
      </c>
      <c r="G158" s="66">
        <v>200277997.91999999</v>
      </c>
      <c r="H158" s="66">
        <v>-70393773.430000007</v>
      </c>
      <c r="I158" s="66">
        <v>200277997.91999999</v>
      </c>
    </row>
    <row r="159" spans="1:9" ht="51" x14ac:dyDescent="0.2">
      <c r="A159" s="65"/>
      <c r="B159" s="65" t="s">
        <v>507</v>
      </c>
      <c r="C159" s="66">
        <v>84982</v>
      </c>
      <c r="D159" s="408">
        <v>100</v>
      </c>
      <c r="E159" s="66">
        <v>42491000</v>
      </c>
      <c r="F159" s="408">
        <v>0</v>
      </c>
      <c r="G159" s="66">
        <v>42491000</v>
      </c>
      <c r="H159" s="66">
        <v>430428.22</v>
      </c>
      <c r="I159" s="66">
        <v>105551339.67</v>
      </c>
    </row>
    <row r="160" spans="1:9" ht="25.5" x14ac:dyDescent="0.2">
      <c r="A160" s="65"/>
      <c r="B160" s="65" t="s">
        <v>508</v>
      </c>
      <c r="C160" s="66">
        <v>657835</v>
      </c>
      <c r="D160" s="408">
        <v>100</v>
      </c>
      <c r="E160" s="66">
        <v>328917500</v>
      </c>
      <c r="F160" s="408">
        <v>0</v>
      </c>
      <c r="G160" s="66">
        <v>328917500</v>
      </c>
      <c r="H160" s="66">
        <v>6145935.0700000003</v>
      </c>
      <c r="I160" s="66">
        <v>643427100.99000001</v>
      </c>
    </row>
    <row r="161" spans="1:9" ht="51" x14ac:dyDescent="0.2">
      <c r="A161" s="65"/>
      <c r="B161" s="65" t="s">
        <v>509</v>
      </c>
      <c r="C161" s="66">
        <v>154970</v>
      </c>
      <c r="D161" s="408">
        <v>100</v>
      </c>
      <c r="E161" s="66">
        <v>15497000</v>
      </c>
      <c r="F161" s="66">
        <v>10398455.58</v>
      </c>
      <c r="G161" s="66">
        <v>5098544.42</v>
      </c>
      <c r="H161" s="66">
        <v>-5200811.74</v>
      </c>
      <c r="I161" s="66">
        <v>5098544.42</v>
      </c>
    </row>
    <row r="162" spans="1:9" ht="51" x14ac:dyDescent="0.2">
      <c r="A162" s="65"/>
      <c r="B162" s="65" t="s">
        <v>510</v>
      </c>
      <c r="C162" s="66">
        <v>4600</v>
      </c>
      <c r="D162" s="408">
        <v>100</v>
      </c>
      <c r="E162" s="66">
        <v>2300000</v>
      </c>
      <c r="F162" s="408">
        <v>0</v>
      </c>
      <c r="G162" s="66">
        <v>2300000</v>
      </c>
      <c r="H162" s="66">
        <v>-1770697.79</v>
      </c>
      <c r="I162" s="66">
        <v>7003953.2300000004</v>
      </c>
    </row>
    <row r="163" spans="1:9" ht="63.75" x14ac:dyDescent="0.2">
      <c r="A163" s="65"/>
      <c r="B163" s="65" t="s">
        <v>511</v>
      </c>
      <c r="C163" s="66">
        <v>27345751</v>
      </c>
      <c r="D163" s="408">
        <v>100</v>
      </c>
      <c r="E163" s="66">
        <v>2734575100</v>
      </c>
      <c r="F163" s="408">
        <v>0</v>
      </c>
      <c r="G163" s="66">
        <v>2734575100</v>
      </c>
      <c r="H163" s="66">
        <v>196303828.81</v>
      </c>
      <c r="I163" s="66">
        <v>4504764934.2799997</v>
      </c>
    </row>
    <row r="164" spans="1:9" ht="38.25" x14ac:dyDescent="0.2">
      <c r="A164" s="65"/>
      <c r="B164" s="65" t="s">
        <v>512</v>
      </c>
      <c r="C164" s="66">
        <v>861866</v>
      </c>
      <c r="D164" s="408">
        <v>100</v>
      </c>
      <c r="E164" s="66">
        <v>430933000</v>
      </c>
      <c r="F164" s="408">
        <v>0</v>
      </c>
      <c r="G164" s="66">
        <v>430933000</v>
      </c>
      <c r="H164" s="66">
        <v>311110.34999999998</v>
      </c>
      <c r="I164" s="66">
        <v>652493033.27999997</v>
      </c>
    </row>
    <row r="165" spans="1:9" ht="53.25" customHeight="1" x14ac:dyDescent="0.2">
      <c r="A165" s="65"/>
      <c r="B165" s="65" t="s">
        <v>513</v>
      </c>
      <c r="C165" s="66">
        <v>10000</v>
      </c>
      <c r="D165" s="408">
        <v>100</v>
      </c>
      <c r="E165" s="66">
        <v>5000000</v>
      </c>
      <c r="F165" s="408">
        <v>0</v>
      </c>
      <c r="G165" s="66">
        <v>5000000</v>
      </c>
      <c r="H165" s="66">
        <v>2802773.7</v>
      </c>
      <c r="I165" s="66">
        <v>16921950.59</v>
      </c>
    </row>
    <row r="166" spans="1:9" ht="25.5" x14ac:dyDescent="0.2">
      <c r="A166" s="65"/>
      <c r="B166" s="65" t="s">
        <v>514</v>
      </c>
      <c r="C166" s="66">
        <v>24601</v>
      </c>
      <c r="D166" s="408">
        <v>100</v>
      </c>
      <c r="E166" s="66">
        <v>1230050</v>
      </c>
      <c r="F166" s="408">
        <v>0</v>
      </c>
      <c r="G166" s="66">
        <v>1230050</v>
      </c>
      <c r="H166" s="66">
        <v>738727.68</v>
      </c>
      <c r="I166" s="66">
        <v>6610650.9699999997</v>
      </c>
    </row>
    <row r="167" spans="1:9" ht="25.5" x14ac:dyDescent="0.2">
      <c r="A167" s="65"/>
      <c r="B167" s="65" t="s">
        <v>515</v>
      </c>
      <c r="C167" s="66">
        <v>80500</v>
      </c>
      <c r="D167" s="408">
        <v>100</v>
      </c>
      <c r="E167" s="66">
        <v>80500000</v>
      </c>
      <c r="F167" s="408">
        <v>0</v>
      </c>
      <c r="G167" s="66">
        <v>80500000</v>
      </c>
      <c r="H167" s="66">
        <v>528446.43999999994</v>
      </c>
      <c r="I167" s="66">
        <v>112613088.73999999</v>
      </c>
    </row>
    <row r="168" spans="1:9" ht="63.75" x14ac:dyDescent="0.2">
      <c r="A168" s="65"/>
      <c r="B168" s="65" t="s">
        <v>516</v>
      </c>
      <c r="C168" s="66">
        <v>143745</v>
      </c>
      <c r="D168" s="408">
        <v>100</v>
      </c>
      <c r="E168" s="66">
        <v>143745000</v>
      </c>
      <c r="F168" s="408">
        <v>0</v>
      </c>
      <c r="G168" s="66">
        <v>143745000</v>
      </c>
      <c r="H168" s="66">
        <v>5737254.2000000002</v>
      </c>
      <c r="I168" s="66">
        <v>188094376.09999999</v>
      </c>
    </row>
    <row r="169" spans="1:9" ht="25.5" x14ac:dyDescent="0.2">
      <c r="A169" s="65"/>
      <c r="B169" s="65" t="s">
        <v>517</v>
      </c>
      <c r="C169" s="66">
        <v>90266</v>
      </c>
      <c r="D169" s="408">
        <v>100</v>
      </c>
      <c r="E169" s="66">
        <v>90266000</v>
      </c>
      <c r="F169" s="408">
        <v>0</v>
      </c>
      <c r="G169" s="66">
        <v>90266000</v>
      </c>
      <c r="H169" s="66">
        <v>935484.85</v>
      </c>
      <c r="I169" s="66">
        <v>97333697.109999999</v>
      </c>
    </row>
    <row r="170" spans="1:9" ht="38.25" x14ac:dyDescent="0.2">
      <c r="A170" s="65"/>
      <c r="B170" s="65" t="s">
        <v>518</v>
      </c>
      <c r="C170" s="66">
        <v>934550</v>
      </c>
      <c r="D170" s="408">
        <v>100</v>
      </c>
      <c r="E170" s="66">
        <v>467275000</v>
      </c>
      <c r="F170" s="408">
        <v>0</v>
      </c>
      <c r="G170" s="66">
        <v>467275000</v>
      </c>
      <c r="H170" s="66">
        <v>36197634.659999996</v>
      </c>
      <c r="I170" s="66">
        <v>992228778.23000002</v>
      </c>
    </row>
    <row r="171" spans="1:9" ht="38.25" x14ac:dyDescent="0.2">
      <c r="A171" s="65"/>
      <c r="B171" s="65" t="s">
        <v>519</v>
      </c>
      <c r="C171" s="66">
        <v>6600</v>
      </c>
      <c r="D171" s="408">
        <v>100</v>
      </c>
      <c r="E171" s="66">
        <v>3300000</v>
      </c>
      <c r="F171" s="408">
        <v>0</v>
      </c>
      <c r="G171" s="66">
        <v>3300000</v>
      </c>
      <c r="H171" s="66">
        <v>540248.57999999996</v>
      </c>
      <c r="I171" s="66">
        <v>5162584.49</v>
      </c>
    </row>
    <row r="172" spans="1:9" ht="25.5" x14ac:dyDescent="0.2">
      <c r="A172" s="65"/>
      <c r="B172" s="65" t="s">
        <v>520</v>
      </c>
      <c r="C172" s="66">
        <v>1000</v>
      </c>
      <c r="D172" s="408">
        <v>100</v>
      </c>
      <c r="E172" s="66">
        <v>1000000</v>
      </c>
      <c r="F172" s="408">
        <v>0</v>
      </c>
      <c r="G172" s="66">
        <v>1000000</v>
      </c>
      <c r="H172" s="66">
        <v>725318.58</v>
      </c>
      <c r="I172" s="66">
        <v>18072392.609999999</v>
      </c>
    </row>
    <row r="173" spans="1:9" ht="27" customHeight="1" x14ac:dyDescent="0.2">
      <c r="A173" s="65"/>
      <c r="B173" s="65" t="s">
        <v>521</v>
      </c>
      <c r="C173" s="66">
        <v>18577</v>
      </c>
      <c r="D173" s="408">
        <v>100</v>
      </c>
      <c r="E173" s="66">
        <v>18577000</v>
      </c>
      <c r="F173" s="408">
        <v>0</v>
      </c>
      <c r="G173" s="66">
        <v>18577000</v>
      </c>
      <c r="H173" s="66">
        <v>-4921020.2</v>
      </c>
      <c r="I173" s="66">
        <v>19756128.82</v>
      </c>
    </row>
    <row r="174" spans="1:9" ht="45" customHeight="1" x14ac:dyDescent="0.2">
      <c r="A174" s="65"/>
      <c r="B174" s="65" t="s">
        <v>522</v>
      </c>
      <c r="C174" s="66">
        <v>62965</v>
      </c>
      <c r="D174" s="408">
        <v>100</v>
      </c>
      <c r="E174" s="66">
        <v>62965000</v>
      </c>
      <c r="F174" s="408">
        <v>0</v>
      </c>
      <c r="G174" s="66">
        <v>62965000</v>
      </c>
      <c r="H174" s="66">
        <v>50731.74</v>
      </c>
      <c r="I174" s="66">
        <v>64726576.920000002</v>
      </c>
    </row>
    <row r="175" spans="1:9" ht="38.25" x14ac:dyDescent="0.2">
      <c r="A175" s="65"/>
      <c r="B175" s="65" t="s">
        <v>539</v>
      </c>
      <c r="C175" s="66">
        <v>17005</v>
      </c>
      <c r="D175" s="408">
        <v>100</v>
      </c>
      <c r="E175" s="66">
        <v>17005000</v>
      </c>
      <c r="F175" s="408">
        <v>0</v>
      </c>
      <c r="G175" s="66">
        <v>17005000</v>
      </c>
      <c r="H175" s="66">
        <v>-10042844.82</v>
      </c>
      <c r="I175" s="66">
        <v>11609921.960000001</v>
      </c>
    </row>
    <row r="176" spans="1:9" ht="39" customHeight="1" x14ac:dyDescent="0.2">
      <c r="A176" s="65"/>
      <c r="B176" s="65" t="s">
        <v>523</v>
      </c>
      <c r="C176" s="66">
        <v>17883</v>
      </c>
      <c r="D176" s="408">
        <v>100</v>
      </c>
      <c r="E176" s="66">
        <v>17883000</v>
      </c>
      <c r="F176" s="408">
        <v>0</v>
      </c>
      <c r="G176" s="66">
        <v>17883000</v>
      </c>
      <c r="H176" s="66">
        <v>-6767465.3899999997</v>
      </c>
      <c r="I176" s="66">
        <v>16972713.710000001</v>
      </c>
    </row>
    <row r="177" spans="1:9" ht="26.25" customHeight="1" x14ac:dyDescent="0.2">
      <c r="A177" s="65"/>
      <c r="B177" s="65" t="s">
        <v>524</v>
      </c>
      <c r="C177" s="66">
        <v>25192</v>
      </c>
      <c r="D177" s="408">
        <v>100</v>
      </c>
      <c r="E177" s="66">
        <v>25192000</v>
      </c>
      <c r="F177" s="408">
        <v>0</v>
      </c>
      <c r="G177" s="66">
        <v>25192000</v>
      </c>
      <c r="H177" s="66">
        <v>-19928431.609999999</v>
      </c>
      <c r="I177" s="66">
        <v>9136310.6099999994</v>
      </c>
    </row>
    <row r="178" spans="1:9" ht="21.75" customHeight="1" x14ac:dyDescent="0.2">
      <c r="A178" s="65"/>
      <c r="B178" s="65" t="s">
        <v>525</v>
      </c>
      <c r="C178" s="66">
        <v>20111</v>
      </c>
      <c r="D178" s="408">
        <v>100</v>
      </c>
      <c r="E178" s="66">
        <v>20111000</v>
      </c>
      <c r="F178" s="408">
        <v>0</v>
      </c>
      <c r="G178" s="66">
        <v>20111000</v>
      </c>
      <c r="H178" s="66">
        <v>36661.019999999997</v>
      </c>
      <c r="I178" s="66">
        <v>19639430.129999999</v>
      </c>
    </row>
    <row r="179" spans="1:9" ht="35.25" customHeight="1" x14ac:dyDescent="0.2">
      <c r="A179" s="65"/>
      <c r="B179" s="65" t="s">
        <v>526</v>
      </c>
      <c r="C179" s="408">
        <v>100</v>
      </c>
      <c r="D179" s="408">
        <v>100</v>
      </c>
      <c r="E179" s="66">
        <v>50000</v>
      </c>
      <c r="F179" s="66">
        <v>50000</v>
      </c>
      <c r="G179" s="408">
        <v>0</v>
      </c>
      <c r="H179" s="408">
        <v>0</v>
      </c>
      <c r="I179" s="408">
        <v>0</v>
      </c>
    </row>
    <row r="180" spans="1:9" ht="40.5" customHeight="1" x14ac:dyDescent="0.2">
      <c r="A180" s="65"/>
      <c r="B180" s="65" t="s">
        <v>527</v>
      </c>
      <c r="C180" s="66">
        <v>16000</v>
      </c>
      <c r="D180" s="408">
        <v>40.22</v>
      </c>
      <c r="E180" s="66">
        <v>16000000</v>
      </c>
      <c r="F180" s="66">
        <v>3352481.43</v>
      </c>
      <c r="G180" s="66">
        <v>12647518.57</v>
      </c>
      <c r="H180" s="66">
        <v>-2547125.15</v>
      </c>
      <c r="I180" s="66">
        <v>31447264.449999999</v>
      </c>
    </row>
    <row r="181" spans="1:9" ht="13.5" customHeight="1" x14ac:dyDescent="0.2">
      <c r="A181" s="65"/>
      <c r="B181" s="65" t="s">
        <v>528</v>
      </c>
      <c r="C181" s="66">
        <v>8630</v>
      </c>
      <c r="D181" s="408">
        <v>0</v>
      </c>
      <c r="E181" s="66">
        <v>182054.85</v>
      </c>
      <c r="F181" s="66">
        <v>-2483.4</v>
      </c>
      <c r="G181" s="66">
        <v>184538.25</v>
      </c>
      <c r="H181" s="408">
        <v>0</v>
      </c>
      <c r="I181" s="408">
        <v>0</v>
      </c>
    </row>
    <row r="182" spans="1:9" ht="14.25" customHeight="1" x14ac:dyDescent="0.2">
      <c r="A182" s="409"/>
      <c r="B182" s="409" t="s">
        <v>134</v>
      </c>
      <c r="C182" s="410">
        <v>31181563</v>
      </c>
      <c r="D182" s="409"/>
      <c r="E182" s="410">
        <v>4817229004.8500004</v>
      </c>
      <c r="F182" s="410">
        <v>105234455.69</v>
      </c>
      <c r="G182" s="410">
        <v>4711994549.1599998</v>
      </c>
      <c r="H182" s="410">
        <v>129935862.72</v>
      </c>
      <c r="I182" s="410">
        <v>7732036789.0200005</v>
      </c>
    </row>
    <row r="183" spans="1:9" ht="76.5" x14ac:dyDescent="0.25">
      <c r="A183" s="405" t="s">
        <v>501</v>
      </c>
      <c r="B183" s="406" t="s">
        <v>119</v>
      </c>
      <c r="C183" s="406" t="s">
        <v>502</v>
      </c>
      <c r="D183" s="406" t="s">
        <v>115</v>
      </c>
      <c r="E183" s="406" t="s">
        <v>503</v>
      </c>
      <c r="F183" s="406" t="s">
        <v>116</v>
      </c>
      <c r="G183" s="406" t="s">
        <v>117</v>
      </c>
      <c r="H183" s="406" t="s">
        <v>529</v>
      </c>
      <c r="I183" s="407" t="s">
        <v>118</v>
      </c>
    </row>
    <row r="184" spans="1:9" ht="46.5" customHeight="1" x14ac:dyDescent="0.2">
      <c r="A184" s="65"/>
      <c r="B184" s="65" t="s">
        <v>538</v>
      </c>
      <c r="C184" s="66">
        <v>10406</v>
      </c>
      <c r="D184" s="408">
        <v>100</v>
      </c>
      <c r="E184" s="66">
        <v>520300</v>
      </c>
      <c r="F184" s="408">
        <v>0</v>
      </c>
      <c r="G184" s="66">
        <v>520300</v>
      </c>
      <c r="H184" s="66">
        <v>94592.53</v>
      </c>
      <c r="I184" s="66">
        <v>3070570.84</v>
      </c>
    </row>
    <row r="185" spans="1:9" ht="31.5" customHeight="1" x14ac:dyDescent="0.2">
      <c r="A185" s="65"/>
      <c r="B185" s="65" t="s">
        <v>508</v>
      </c>
      <c r="C185" s="66">
        <v>657835</v>
      </c>
      <c r="D185" s="408">
        <v>100</v>
      </c>
      <c r="E185" s="66">
        <v>328917500</v>
      </c>
      <c r="F185" s="408">
        <v>0</v>
      </c>
      <c r="G185" s="66">
        <v>328917500</v>
      </c>
      <c r="H185" s="66">
        <v>25439722.809999999</v>
      </c>
      <c r="I185" s="66">
        <v>637720888.73000002</v>
      </c>
    </row>
    <row r="186" spans="1:9" ht="63.75" x14ac:dyDescent="0.2">
      <c r="A186" s="65"/>
      <c r="B186" s="65" t="s">
        <v>506</v>
      </c>
      <c r="C186" s="66">
        <v>583428</v>
      </c>
      <c r="D186" s="408">
        <v>100</v>
      </c>
      <c r="E186" s="66">
        <v>291714000</v>
      </c>
      <c r="F186" s="408">
        <v>0</v>
      </c>
      <c r="G186" s="66">
        <v>291714000</v>
      </c>
      <c r="H186" s="66">
        <v>-23071539.16</v>
      </c>
      <c r="I186" s="66">
        <v>270671771.35000002</v>
      </c>
    </row>
    <row r="187" spans="1:9" ht="51" x14ac:dyDescent="0.2">
      <c r="A187" s="65"/>
      <c r="B187" s="65" t="s">
        <v>507</v>
      </c>
      <c r="C187" s="66">
        <v>84982</v>
      </c>
      <c r="D187" s="408">
        <v>100</v>
      </c>
      <c r="E187" s="66">
        <v>42491000</v>
      </c>
      <c r="F187" s="408">
        <v>0</v>
      </c>
      <c r="G187" s="66">
        <v>42491000</v>
      </c>
      <c r="H187" s="66">
        <v>3860257.47</v>
      </c>
      <c r="I187" s="66">
        <v>105140911.45</v>
      </c>
    </row>
    <row r="188" spans="1:9" ht="51" x14ac:dyDescent="0.2">
      <c r="A188" s="65"/>
      <c r="B188" s="65" t="s">
        <v>509</v>
      </c>
      <c r="C188" s="66">
        <v>154970</v>
      </c>
      <c r="D188" s="408">
        <v>100</v>
      </c>
      <c r="E188" s="66">
        <v>15497000</v>
      </c>
      <c r="F188" s="66">
        <v>5197643.84</v>
      </c>
      <c r="G188" s="66">
        <v>10299356.16</v>
      </c>
      <c r="H188" s="66">
        <v>-2220019.69</v>
      </c>
      <c r="I188" s="66">
        <v>10299356.16</v>
      </c>
    </row>
    <row r="189" spans="1:9" ht="63.75" x14ac:dyDescent="0.2">
      <c r="A189" s="65"/>
      <c r="B189" s="65" t="s">
        <v>511</v>
      </c>
      <c r="C189" s="66">
        <v>26625556</v>
      </c>
      <c r="D189" s="408">
        <v>100</v>
      </c>
      <c r="E189" s="66">
        <v>2662555600</v>
      </c>
      <c r="F189" s="408">
        <v>0</v>
      </c>
      <c r="G189" s="66">
        <v>2662555600</v>
      </c>
      <c r="H189" s="66">
        <v>297122378.68000001</v>
      </c>
      <c r="I189" s="66">
        <v>4558461105.4700003</v>
      </c>
    </row>
    <row r="190" spans="1:9" ht="38.25" x14ac:dyDescent="0.2">
      <c r="A190" s="65"/>
      <c r="B190" s="65" t="s">
        <v>512</v>
      </c>
      <c r="C190" s="66">
        <v>861866</v>
      </c>
      <c r="D190" s="408">
        <v>100</v>
      </c>
      <c r="E190" s="66">
        <v>430933000</v>
      </c>
      <c r="F190" s="408">
        <v>0</v>
      </c>
      <c r="G190" s="66">
        <v>430933000</v>
      </c>
      <c r="H190" s="66">
        <v>37229983.109999999</v>
      </c>
      <c r="I190" s="66">
        <v>652181922.92999995</v>
      </c>
    </row>
    <row r="191" spans="1:9" ht="76.5" x14ac:dyDescent="0.2">
      <c r="A191" s="65"/>
      <c r="B191" s="65" t="s">
        <v>530</v>
      </c>
      <c r="C191" s="66">
        <v>10000</v>
      </c>
      <c r="D191" s="408">
        <v>100</v>
      </c>
      <c r="E191" s="66">
        <v>5000000</v>
      </c>
      <c r="F191" s="408">
        <v>0</v>
      </c>
      <c r="G191" s="66">
        <v>5000000</v>
      </c>
      <c r="H191" s="66">
        <v>2309624.15</v>
      </c>
      <c r="I191" s="66">
        <v>15869176.890000001</v>
      </c>
    </row>
    <row r="192" spans="1:9" ht="25.5" x14ac:dyDescent="0.2">
      <c r="A192" s="65"/>
      <c r="B192" s="65" t="s">
        <v>514</v>
      </c>
      <c r="C192" s="66">
        <v>18435</v>
      </c>
      <c r="D192" s="408">
        <v>100</v>
      </c>
      <c r="E192" s="66">
        <v>921750</v>
      </c>
      <c r="F192" s="408">
        <v>0</v>
      </c>
      <c r="G192" s="66">
        <v>921750</v>
      </c>
      <c r="H192" s="66">
        <v>213935.78</v>
      </c>
      <c r="I192" s="66">
        <v>5871923.29</v>
      </c>
    </row>
    <row r="193" spans="1:9" ht="25.5" x14ac:dyDescent="0.2">
      <c r="A193" s="65"/>
      <c r="B193" s="65" t="s">
        <v>515</v>
      </c>
      <c r="C193" s="66">
        <v>80500</v>
      </c>
      <c r="D193" s="408">
        <v>100</v>
      </c>
      <c r="E193" s="66">
        <v>80500000</v>
      </c>
      <c r="F193" s="408">
        <v>0</v>
      </c>
      <c r="G193" s="66">
        <v>80500000</v>
      </c>
      <c r="H193" s="66">
        <v>3507527.89</v>
      </c>
      <c r="I193" s="66">
        <v>110429915.93000001</v>
      </c>
    </row>
    <row r="194" spans="1:9" ht="63.75" x14ac:dyDescent="0.2">
      <c r="A194" s="65"/>
      <c r="B194" s="65" t="s">
        <v>516</v>
      </c>
      <c r="C194" s="66">
        <v>125015</v>
      </c>
      <c r="D194" s="408">
        <v>100</v>
      </c>
      <c r="E194" s="66">
        <v>125015000</v>
      </c>
      <c r="F194" s="408">
        <v>0</v>
      </c>
      <c r="G194" s="66">
        <v>125015000</v>
      </c>
      <c r="H194" s="66">
        <v>4798123.53</v>
      </c>
      <c r="I194" s="66">
        <v>163627121.90000001</v>
      </c>
    </row>
    <row r="195" spans="1:9" ht="25.5" x14ac:dyDescent="0.2">
      <c r="A195" s="65"/>
      <c r="B195" s="65" t="s">
        <v>517</v>
      </c>
      <c r="C195" s="66">
        <v>86666</v>
      </c>
      <c r="D195" s="408">
        <v>100</v>
      </c>
      <c r="E195" s="66">
        <v>86666000</v>
      </c>
      <c r="F195" s="408">
        <v>0</v>
      </c>
      <c r="G195" s="66">
        <v>86666000</v>
      </c>
      <c r="H195" s="66">
        <v>2300823.87</v>
      </c>
      <c r="I195" s="66">
        <v>92798212.260000005</v>
      </c>
    </row>
    <row r="196" spans="1:9" ht="45.75" customHeight="1" x14ac:dyDescent="0.2">
      <c r="A196" s="65"/>
      <c r="B196" s="65" t="s">
        <v>519</v>
      </c>
      <c r="C196" s="66">
        <v>6600</v>
      </c>
      <c r="D196" s="408">
        <v>100</v>
      </c>
      <c r="E196" s="66">
        <v>3300000</v>
      </c>
      <c r="F196" s="408">
        <v>0</v>
      </c>
      <c r="G196" s="66">
        <v>3300000</v>
      </c>
      <c r="H196" s="66">
        <v>427818.04</v>
      </c>
      <c r="I196" s="66">
        <v>5050153.95</v>
      </c>
    </row>
    <row r="197" spans="1:9" ht="28.5" customHeight="1" x14ac:dyDescent="0.2">
      <c r="A197" s="65"/>
      <c r="B197" s="65" t="s">
        <v>520</v>
      </c>
      <c r="C197" s="66">
        <v>1000</v>
      </c>
      <c r="D197" s="408">
        <v>100</v>
      </c>
      <c r="E197" s="66">
        <v>1000000</v>
      </c>
      <c r="F197" s="408">
        <v>0</v>
      </c>
      <c r="G197" s="66">
        <v>1000000</v>
      </c>
      <c r="H197" s="66">
        <v>662116.78</v>
      </c>
      <c r="I197" s="66">
        <v>17347074.030000001</v>
      </c>
    </row>
    <row r="198" spans="1:9" ht="28.5" customHeight="1" x14ac:dyDescent="0.2">
      <c r="A198" s="65"/>
      <c r="B198" s="65" t="s">
        <v>521</v>
      </c>
      <c r="C198" s="66">
        <v>18577</v>
      </c>
      <c r="D198" s="408">
        <v>100</v>
      </c>
      <c r="E198" s="66">
        <v>18577000</v>
      </c>
      <c r="F198" s="408">
        <v>0</v>
      </c>
      <c r="G198" s="66">
        <v>18577000</v>
      </c>
      <c r="H198" s="66">
        <v>-2287446.6800000002</v>
      </c>
      <c r="I198" s="66">
        <v>21373621.48</v>
      </c>
    </row>
    <row r="199" spans="1:9" ht="42.75" customHeight="1" x14ac:dyDescent="0.2">
      <c r="A199" s="65"/>
      <c r="B199" s="65" t="s">
        <v>522</v>
      </c>
      <c r="C199" s="66">
        <v>40540</v>
      </c>
      <c r="D199" s="408">
        <v>100</v>
      </c>
      <c r="E199" s="66">
        <v>40540000</v>
      </c>
      <c r="F199" s="408">
        <v>0</v>
      </c>
      <c r="G199" s="66">
        <v>40540000</v>
      </c>
      <c r="H199" s="66">
        <v>252516.77</v>
      </c>
      <c r="I199" s="66">
        <v>42250845.18</v>
      </c>
    </row>
    <row r="200" spans="1:9" ht="38.25" x14ac:dyDescent="0.2">
      <c r="A200" s="65"/>
      <c r="B200" s="65" t="s">
        <v>539</v>
      </c>
      <c r="C200" s="66">
        <v>17005</v>
      </c>
      <c r="D200" s="408">
        <v>100</v>
      </c>
      <c r="E200" s="66">
        <v>17005000</v>
      </c>
      <c r="F200" s="408">
        <v>0</v>
      </c>
      <c r="G200" s="66">
        <v>17005000</v>
      </c>
      <c r="H200" s="66">
        <v>-7328325.3300000001</v>
      </c>
      <c r="I200" s="66">
        <v>6271186.1900000004</v>
      </c>
    </row>
    <row r="201" spans="1:9" ht="38.25" x14ac:dyDescent="0.2">
      <c r="A201" s="65"/>
      <c r="B201" s="65" t="s">
        <v>523</v>
      </c>
      <c r="C201" s="66">
        <v>11383</v>
      </c>
      <c r="D201" s="408">
        <v>100</v>
      </c>
      <c r="E201" s="66">
        <v>11383000</v>
      </c>
      <c r="F201" s="408">
        <v>0</v>
      </c>
      <c r="G201" s="66">
        <v>11383000</v>
      </c>
      <c r="H201" s="66">
        <v>-6652996.9100000001</v>
      </c>
      <c r="I201" s="66">
        <v>10910179.1</v>
      </c>
    </row>
    <row r="202" spans="1:9" ht="25.5" x14ac:dyDescent="0.2">
      <c r="A202" s="65"/>
      <c r="B202" s="65" t="s">
        <v>524</v>
      </c>
      <c r="C202" s="66">
        <v>40100</v>
      </c>
      <c r="D202" s="408">
        <v>100</v>
      </c>
      <c r="E202" s="66">
        <v>40100000</v>
      </c>
      <c r="F202" s="66">
        <v>11801478.09</v>
      </c>
      <c r="G202" s="66">
        <v>28298521.91</v>
      </c>
      <c r="H202" s="66">
        <v>-11990702.890000001</v>
      </c>
      <c r="I202" s="66">
        <v>-7090847.7800000003</v>
      </c>
    </row>
    <row r="203" spans="1:9" x14ac:dyDescent="0.2">
      <c r="A203" s="65"/>
      <c r="B203" s="65" t="s">
        <v>525</v>
      </c>
      <c r="C203" s="66">
        <v>20111</v>
      </c>
      <c r="D203" s="408">
        <v>100</v>
      </c>
      <c r="E203" s="66">
        <v>20111000</v>
      </c>
      <c r="F203" s="408">
        <v>0</v>
      </c>
      <c r="G203" s="66">
        <v>20111000</v>
      </c>
      <c r="H203" s="66">
        <v>-101984.25</v>
      </c>
      <c r="I203" s="66">
        <v>19669528.390000001</v>
      </c>
    </row>
    <row r="204" spans="1:9" ht="33" customHeight="1" x14ac:dyDescent="0.2">
      <c r="A204" s="65"/>
      <c r="B204" s="65" t="s">
        <v>526</v>
      </c>
      <c r="C204" s="408">
        <v>100</v>
      </c>
      <c r="D204" s="408">
        <v>100</v>
      </c>
      <c r="E204" s="66">
        <v>50000</v>
      </c>
      <c r="F204" s="66">
        <v>50000</v>
      </c>
      <c r="G204" s="408">
        <v>0</v>
      </c>
      <c r="H204" s="408">
        <v>0</v>
      </c>
      <c r="I204" s="408">
        <v>0</v>
      </c>
    </row>
    <row r="205" spans="1:9" ht="55.5" customHeight="1" x14ac:dyDescent="0.2">
      <c r="A205" s="65"/>
      <c r="B205" s="65" t="s">
        <v>527</v>
      </c>
      <c r="C205" s="66">
        <v>16000</v>
      </c>
      <c r="D205" s="408">
        <v>40.22</v>
      </c>
      <c r="E205" s="66">
        <v>16000000</v>
      </c>
      <c r="F205" s="66">
        <v>2327587.16</v>
      </c>
      <c r="G205" s="66">
        <v>13672412.84</v>
      </c>
      <c r="H205" s="66">
        <v>-3594195.59</v>
      </c>
      <c r="I205" s="66">
        <v>33994389.600000001</v>
      </c>
    </row>
    <row r="206" spans="1:9" ht="15" customHeight="1" x14ac:dyDescent="0.2">
      <c r="A206" s="65"/>
      <c r="B206" s="65" t="s">
        <v>528</v>
      </c>
      <c r="C206" s="66">
        <v>1152</v>
      </c>
      <c r="D206" s="408">
        <v>0</v>
      </c>
      <c r="E206" s="66">
        <v>181411.65</v>
      </c>
      <c r="F206" s="408">
        <v>0</v>
      </c>
      <c r="G206" s="66">
        <v>181411.65</v>
      </c>
      <c r="H206" s="408">
        <v>0</v>
      </c>
      <c r="I206" s="408">
        <v>0</v>
      </c>
    </row>
    <row r="207" spans="1:9" ht="51" x14ac:dyDescent="0.2">
      <c r="A207" s="65"/>
      <c r="B207" s="65" t="s">
        <v>510</v>
      </c>
      <c r="C207" s="66">
        <v>4600</v>
      </c>
      <c r="D207" s="408">
        <v>100</v>
      </c>
      <c r="E207" s="66">
        <v>2300000</v>
      </c>
      <c r="F207" s="408">
        <v>0</v>
      </c>
      <c r="G207" s="66">
        <v>2300000</v>
      </c>
      <c r="H207" s="66">
        <v>-1470715.57</v>
      </c>
      <c r="I207" s="66">
        <v>8774651.0199999996</v>
      </c>
    </row>
    <row r="208" spans="1:9" ht="38.25" x14ac:dyDescent="0.2">
      <c r="A208" s="65"/>
      <c r="B208" s="65" t="s">
        <v>518</v>
      </c>
      <c r="C208" s="66">
        <v>934550</v>
      </c>
      <c r="D208" s="408">
        <v>100</v>
      </c>
      <c r="E208" s="66">
        <v>467275000</v>
      </c>
      <c r="F208" s="408">
        <v>0</v>
      </c>
      <c r="G208" s="66">
        <v>467275000</v>
      </c>
      <c r="H208" s="66">
        <v>45081837.359999999</v>
      </c>
      <c r="I208" s="66">
        <v>956031143.57000005</v>
      </c>
    </row>
    <row r="209" spans="1:9" ht="27.75" customHeight="1" x14ac:dyDescent="0.2">
      <c r="A209" s="409"/>
      <c r="B209" s="409" t="s">
        <v>134</v>
      </c>
      <c r="C209" s="410">
        <v>30411377</v>
      </c>
      <c r="D209" s="409"/>
      <c r="E209" s="410">
        <v>4708553561.6499996</v>
      </c>
      <c r="F209" s="410">
        <v>19376709.09</v>
      </c>
      <c r="G209" s="410">
        <v>4689176852.5600004</v>
      </c>
      <c r="H209" s="410">
        <v>364583332.69999999</v>
      </c>
      <c r="I209" s="410">
        <v>7740724801.9300003</v>
      </c>
    </row>
    <row r="210" spans="1:9" ht="37.5" customHeight="1" x14ac:dyDescent="0.25">
      <c r="A210" s="534" t="s">
        <v>124</v>
      </c>
      <c r="B210" s="534"/>
      <c r="C210" s="534"/>
      <c r="D210" s="534"/>
      <c r="E210" s="534"/>
      <c r="F210" s="534"/>
      <c r="G210" s="534"/>
      <c r="H210" s="534"/>
      <c r="I210" s="534"/>
    </row>
    <row r="211" spans="1:9" ht="14.25" thickBot="1" x14ac:dyDescent="0.3">
      <c r="A211" s="115"/>
      <c r="B211" s="116"/>
      <c r="C211" s="116"/>
      <c r="D211" s="116"/>
      <c r="E211" s="115"/>
      <c r="F211" s="115"/>
      <c r="G211" s="115"/>
      <c r="H211" s="115"/>
      <c r="I211" s="115"/>
    </row>
    <row r="212" spans="1:9" ht="14.25" thickBot="1" x14ac:dyDescent="0.3">
      <c r="A212" s="559" t="s">
        <v>125</v>
      </c>
      <c r="B212" s="560"/>
      <c r="C212" s="560"/>
      <c r="D212" s="561"/>
      <c r="E212" s="565" t="s">
        <v>4</v>
      </c>
      <c r="F212" s="567" t="s">
        <v>126</v>
      </c>
      <c r="G212" s="568"/>
      <c r="H212" s="569"/>
      <c r="I212" s="532" t="s">
        <v>301</v>
      </c>
    </row>
    <row r="213" spans="1:9" ht="14.25" thickBot="1" x14ac:dyDescent="0.3">
      <c r="A213" s="562"/>
      <c r="B213" s="563"/>
      <c r="C213" s="563"/>
      <c r="D213" s="564"/>
      <c r="E213" s="566"/>
      <c r="F213" s="117" t="s">
        <v>65</v>
      </c>
      <c r="G213" s="118" t="s">
        <v>127</v>
      </c>
      <c r="H213" s="117" t="s">
        <v>128</v>
      </c>
      <c r="I213" s="533"/>
    </row>
    <row r="214" spans="1:9" ht="15" x14ac:dyDescent="0.25">
      <c r="A214" s="119">
        <v>1</v>
      </c>
      <c r="B214" s="547" t="s">
        <v>102</v>
      </c>
      <c r="C214" s="548"/>
      <c r="D214" s="549"/>
      <c r="E214" s="327">
        <v>0</v>
      </c>
      <c r="F214" s="327">
        <v>0</v>
      </c>
      <c r="G214" s="327">
        <v>0</v>
      </c>
      <c r="H214" s="327">
        <v>0</v>
      </c>
      <c r="I214" s="327">
        <v>0</v>
      </c>
    </row>
    <row r="215" spans="1:9" ht="15" x14ac:dyDescent="0.25">
      <c r="A215" s="120"/>
      <c r="B215" s="550" t="s">
        <v>129</v>
      </c>
      <c r="C215" s="551"/>
      <c r="D215" s="552"/>
      <c r="E215" s="327">
        <v>0</v>
      </c>
      <c r="F215" s="327">
        <v>0</v>
      </c>
      <c r="G215" s="327">
        <v>0</v>
      </c>
      <c r="H215" s="327">
        <v>0</v>
      </c>
      <c r="I215" s="327">
        <v>0</v>
      </c>
    </row>
    <row r="216" spans="1:9" ht="15" x14ac:dyDescent="0.25">
      <c r="A216" s="121" t="s">
        <v>130</v>
      </c>
      <c r="B216" s="550" t="s">
        <v>131</v>
      </c>
      <c r="C216" s="551"/>
      <c r="D216" s="552"/>
      <c r="E216" s="314">
        <v>279953523.70999998</v>
      </c>
      <c r="F216" s="314">
        <v>211354115.52000001</v>
      </c>
      <c r="G216" s="314">
        <v>1029796.91</v>
      </c>
      <c r="H216" s="314">
        <v>149075104.5</v>
      </c>
      <c r="I216" s="314">
        <v>341202737.81999999</v>
      </c>
    </row>
    <row r="217" spans="1:9" ht="15" x14ac:dyDescent="0.25">
      <c r="A217" s="121"/>
      <c r="B217" s="550" t="s">
        <v>129</v>
      </c>
      <c r="C217" s="551"/>
      <c r="D217" s="552"/>
      <c r="E217" s="327">
        <v>0</v>
      </c>
      <c r="F217" s="327">
        <v>0</v>
      </c>
      <c r="G217" s="327">
        <v>0</v>
      </c>
      <c r="H217" s="327">
        <v>0</v>
      </c>
      <c r="I217" s="327">
        <v>0</v>
      </c>
    </row>
    <row r="218" spans="1:9" ht="15.75" thickBot="1" x14ac:dyDescent="0.3">
      <c r="A218" s="122" t="s">
        <v>132</v>
      </c>
      <c r="B218" s="553" t="s">
        <v>133</v>
      </c>
      <c r="C218" s="554"/>
      <c r="D218" s="555"/>
      <c r="E218" s="328">
        <v>111488995.06999999</v>
      </c>
      <c r="F218" s="328">
        <v>119725798.11</v>
      </c>
      <c r="G218" s="328">
        <v>685382.85</v>
      </c>
      <c r="H218" s="328">
        <v>110803612.22</v>
      </c>
      <c r="I218" s="328">
        <v>119725798.11</v>
      </c>
    </row>
    <row r="219" spans="1:9" ht="26.25" customHeight="1" thickBot="1" x14ac:dyDescent="0.3">
      <c r="A219" s="556" t="s">
        <v>134</v>
      </c>
      <c r="B219" s="557"/>
      <c r="C219" s="557"/>
      <c r="D219" s="558"/>
      <c r="E219" s="123">
        <f>E214+E216+E218</f>
        <v>391442518.77999997</v>
      </c>
      <c r="F219" s="123">
        <f>F214+F216+F218</f>
        <v>331079913.63</v>
      </c>
      <c r="G219" s="123">
        <f>G214+G216+G218</f>
        <v>1715179.76</v>
      </c>
      <c r="H219" s="123">
        <f>H214+H216+H218</f>
        <v>259878716.72</v>
      </c>
      <c r="I219" s="124">
        <f>I214+I216+I218</f>
        <v>460928535.93000001</v>
      </c>
    </row>
    <row r="220" spans="1:9" ht="25.5" customHeight="1" x14ac:dyDescent="0.25">
      <c r="A220"/>
      <c r="B220"/>
      <c r="C220"/>
      <c r="D220"/>
      <c r="E220"/>
      <c r="F220"/>
      <c r="G220"/>
      <c r="H220"/>
      <c r="I220"/>
    </row>
    <row r="221" spans="1:9" ht="15.75" x14ac:dyDescent="0.3">
      <c r="A221" s="125" t="s">
        <v>135</v>
      </c>
      <c r="B221"/>
      <c r="C221"/>
      <c r="D221"/>
      <c r="E221"/>
      <c r="F221"/>
      <c r="G221"/>
      <c r="H221"/>
      <c r="I221"/>
    </row>
    <row r="222" spans="1:9" ht="15.75" x14ac:dyDescent="0.3">
      <c r="A222" s="125" t="s">
        <v>136</v>
      </c>
      <c r="B222"/>
      <c r="C222"/>
      <c r="D222"/>
      <c r="E222"/>
      <c r="F222"/>
      <c r="G222"/>
      <c r="H222"/>
      <c r="I222"/>
    </row>
    <row r="223" spans="1:9" ht="26.25" customHeight="1" x14ac:dyDescent="0.25">
      <c r="A223" s="125"/>
      <c r="B223"/>
      <c r="C223"/>
      <c r="D223"/>
      <c r="E223"/>
      <c r="F223"/>
      <c r="G223"/>
      <c r="H223"/>
      <c r="I223"/>
    </row>
    <row r="224" spans="1:9" ht="25.5" customHeight="1" x14ac:dyDescent="0.25"/>
    <row r="225" spans="1:9" ht="14.25" x14ac:dyDescent="0.25">
      <c r="A225" s="578" t="s">
        <v>137</v>
      </c>
      <c r="B225" s="578"/>
      <c r="C225" s="578"/>
      <c r="D225" s="578"/>
      <c r="E225" s="578"/>
      <c r="F225" s="578"/>
      <c r="G225" s="578"/>
      <c r="H225" s="395"/>
      <c r="I225" s="395"/>
    </row>
    <row r="226" spans="1:9" ht="14.25" thickBot="1" x14ac:dyDescent="0.3">
      <c r="A226" s="126"/>
      <c r="B226" s="127"/>
      <c r="C226" s="128"/>
      <c r="D226" s="128"/>
      <c r="E226" s="128"/>
      <c r="F226" s="128"/>
      <c r="G226" s="128"/>
      <c r="H226" s="395"/>
      <c r="I226" s="395"/>
    </row>
    <row r="227" spans="1:9" ht="29.25" customHeight="1" thickBot="1" x14ac:dyDescent="0.3">
      <c r="A227" s="579" t="s">
        <v>138</v>
      </c>
      <c r="B227" s="580"/>
      <c r="C227" s="394" t="s">
        <v>139</v>
      </c>
      <c r="D227" s="130" t="s">
        <v>140</v>
      </c>
      <c r="E227" s="131" t="s">
        <v>141</v>
      </c>
      <c r="F227" s="130" t="s">
        <v>142</v>
      </c>
      <c r="G227" s="396" t="s">
        <v>7</v>
      </c>
      <c r="H227" s="395"/>
      <c r="I227" s="395"/>
    </row>
    <row r="228" spans="1:9" ht="32.25" customHeight="1" x14ac:dyDescent="0.25">
      <c r="A228" s="581" t="s">
        <v>143</v>
      </c>
      <c r="B228" s="582"/>
      <c r="C228" s="308">
        <v>0</v>
      </c>
      <c r="D228" s="308">
        <v>0</v>
      </c>
      <c r="E228" s="308">
        <v>0</v>
      </c>
      <c r="F228" s="308">
        <v>0</v>
      </c>
      <c r="G228" s="311">
        <v>0</v>
      </c>
      <c r="H228" s="395"/>
      <c r="I228" s="395"/>
    </row>
    <row r="229" spans="1:9" x14ac:dyDescent="0.2">
      <c r="A229" s="570" t="s">
        <v>144</v>
      </c>
      <c r="B229" s="571"/>
      <c r="C229" s="294">
        <v>9448900</v>
      </c>
      <c r="D229" s="293">
        <v>0</v>
      </c>
      <c r="E229" s="293">
        <v>0</v>
      </c>
      <c r="F229" s="293">
        <v>0</v>
      </c>
      <c r="G229" s="310">
        <v>9448900</v>
      </c>
    </row>
    <row r="230" spans="1:9" x14ac:dyDescent="0.2">
      <c r="A230" s="570" t="s">
        <v>145</v>
      </c>
      <c r="B230" s="571"/>
      <c r="C230" s="294">
        <v>474673865.37</v>
      </c>
      <c r="D230" s="294">
        <v>11439612</v>
      </c>
      <c r="E230" s="294">
        <v>46010958</v>
      </c>
      <c r="F230" s="294">
        <v>409803642.37</v>
      </c>
      <c r="G230" s="310">
        <v>30298877</v>
      </c>
    </row>
    <row r="231" spans="1:9" ht="21.75" customHeight="1" x14ac:dyDescent="0.2">
      <c r="A231" s="570" t="s">
        <v>146</v>
      </c>
      <c r="B231" s="571"/>
      <c r="C231" s="294">
        <v>23105226.559999999</v>
      </c>
      <c r="D231" s="294">
        <v>5984737.1399999997</v>
      </c>
      <c r="E231" s="293">
        <v>0</v>
      </c>
      <c r="F231" s="294">
        <v>22945226.559999999</v>
      </c>
      <c r="G231" s="310">
        <v>6144737.1399999997</v>
      </c>
    </row>
    <row r="232" spans="1:9" ht="39" customHeight="1" x14ac:dyDescent="0.2">
      <c r="A232" s="570" t="s">
        <v>147</v>
      </c>
      <c r="B232" s="571"/>
      <c r="C232" s="294">
        <v>4127377806.9299998</v>
      </c>
      <c r="D232" s="293">
        <v>0</v>
      </c>
      <c r="E232" s="294">
        <v>11764608.33</v>
      </c>
      <c r="F232" s="294">
        <v>1749348.67</v>
      </c>
      <c r="G232" s="310">
        <v>4113863849.9299998</v>
      </c>
    </row>
    <row r="233" spans="1:9" ht="34.5" customHeight="1" x14ac:dyDescent="0.2">
      <c r="A233" s="572" t="s">
        <v>148</v>
      </c>
      <c r="B233" s="573"/>
      <c r="C233" s="294">
        <v>5542000</v>
      </c>
      <c r="D233" s="293">
        <v>0</v>
      </c>
      <c r="E233" s="293">
        <v>0</v>
      </c>
      <c r="F233" s="294">
        <v>5542000</v>
      </c>
      <c r="G233" s="311">
        <v>0</v>
      </c>
    </row>
    <row r="234" spans="1:9" ht="26.25" customHeight="1" x14ac:dyDescent="0.2">
      <c r="A234" s="572" t="s">
        <v>149</v>
      </c>
      <c r="B234" s="573"/>
      <c r="C234" s="294">
        <v>254349512.80000001</v>
      </c>
      <c r="D234" s="294">
        <v>19733853.010000002</v>
      </c>
      <c r="E234" s="294">
        <v>1883069.74</v>
      </c>
      <c r="F234" s="294">
        <v>237467481.18000001</v>
      </c>
      <c r="G234" s="310">
        <v>34732814.890000001</v>
      </c>
    </row>
    <row r="235" spans="1:9" ht="24.75" customHeight="1" x14ac:dyDescent="0.2">
      <c r="A235" s="572" t="s">
        <v>150</v>
      </c>
      <c r="B235" s="573"/>
      <c r="C235" s="293">
        <v>0</v>
      </c>
      <c r="D235" s="293">
        <v>0</v>
      </c>
      <c r="E235" s="293">
        <v>0</v>
      </c>
      <c r="F235" s="293">
        <v>0</v>
      </c>
      <c r="G235" s="311">
        <v>0</v>
      </c>
    </row>
    <row r="236" spans="1:9" ht="37.5" customHeight="1" thickBot="1" x14ac:dyDescent="0.25">
      <c r="A236" s="574" t="s">
        <v>151</v>
      </c>
      <c r="B236" s="575"/>
      <c r="C236" s="294">
        <v>2106124.66</v>
      </c>
      <c r="D236" s="293">
        <v>0</v>
      </c>
      <c r="E236" s="293">
        <v>0</v>
      </c>
      <c r="F236" s="293">
        <v>0</v>
      </c>
      <c r="G236" s="310">
        <v>2106124.66</v>
      </c>
    </row>
    <row r="237" spans="1:9" x14ac:dyDescent="0.2">
      <c r="A237" s="576" t="s">
        <v>152</v>
      </c>
      <c r="B237" s="577"/>
      <c r="C237" s="309">
        <v>317430849.05000001</v>
      </c>
      <c r="D237" s="309">
        <v>47047824.409999996</v>
      </c>
      <c r="E237" s="309">
        <v>220129.02</v>
      </c>
      <c r="F237" s="309">
        <v>17611207.449999999</v>
      </c>
      <c r="G237" s="310">
        <v>346647336.99000001</v>
      </c>
    </row>
    <row r="238" spans="1:9" x14ac:dyDescent="0.2">
      <c r="A238" s="586" t="s">
        <v>153</v>
      </c>
      <c r="B238" s="587"/>
      <c r="C238" s="293">
        <v>0</v>
      </c>
      <c r="D238" s="293">
        <v>0</v>
      </c>
      <c r="E238" s="293">
        <v>0</v>
      </c>
      <c r="F238" s="293">
        <v>0</v>
      </c>
      <c r="G238" s="311">
        <v>0</v>
      </c>
    </row>
    <row r="239" spans="1:9" x14ac:dyDescent="0.2">
      <c r="A239" s="586" t="s">
        <v>154</v>
      </c>
      <c r="B239" s="587"/>
      <c r="C239" s="293">
        <v>0</v>
      </c>
      <c r="D239" s="293">
        <v>0</v>
      </c>
      <c r="E239" s="293">
        <v>0</v>
      </c>
      <c r="F239" s="293">
        <v>0</v>
      </c>
      <c r="G239" s="311">
        <v>0</v>
      </c>
    </row>
    <row r="240" spans="1:9" x14ac:dyDescent="0.2">
      <c r="A240" s="586" t="s">
        <v>155</v>
      </c>
      <c r="B240" s="587"/>
      <c r="C240" s="293">
        <v>0</v>
      </c>
      <c r="D240" s="293">
        <v>0</v>
      </c>
      <c r="E240" s="293">
        <v>0</v>
      </c>
      <c r="F240" s="293">
        <v>0</v>
      </c>
      <c r="G240" s="311">
        <v>0</v>
      </c>
    </row>
    <row r="241" spans="1:7" x14ac:dyDescent="0.2">
      <c r="A241" s="588" t="s">
        <v>156</v>
      </c>
      <c r="B241" s="589"/>
      <c r="C241" s="294">
        <v>4974899.99</v>
      </c>
      <c r="D241" s="293">
        <v>0</v>
      </c>
      <c r="E241" s="293">
        <v>0</v>
      </c>
      <c r="F241" s="294">
        <v>4583299.99</v>
      </c>
      <c r="G241" s="310">
        <v>391600</v>
      </c>
    </row>
    <row r="242" spans="1:7" x14ac:dyDescent="0.2">
      <c r="A242" s="583" t="s">
        <v>157</v>
      </c>
      <c r="B242" s="584"/>
      <c r="C242" s="293">
        <v>0</v>
      </c>
      <c r="D242" s="293">
        <v>0</v>
      </c>
      <c r="E242" s="293">
        <v>0</v>
      </c>
      <c r="F242" s="293">
        <v>0</v>
      </c>
      <c r="G242" s="311">
        <v>0</v>
      </c>
    </row>
    <row r="243" spans="1:7" x14ac:dyDescent="0.2">
      <c r="A243" s="583" t="s">
        <v>158</v>
      </c>
      <c r="B243" s="584"/>
      <c r="C243" s="294">
        <v>553054.5</v>
      </c>
      <c r="D243" s="293">
        <v>0</v>
      </c>
      <c r="E243" s="293">
        <v>0</v>
      </c>
      <c r="F243" s="294">
        <v>553054.5</v>
      </c>
      <c r="G243" s="311">
        <v>0</v>
      </c>
    </row>
    <row r="244" spans="1:7" x14ac:dyDescent="0.2">
      <c r="A244" s="583" t="s">
        <v>159</v>
      </c>
      <c r="B244" s="584"/>
      <c r="C244" s="294">
        <v>736685</v>
      </c>
      <c r="D244" s="293">
        <v>0</v>
      </c>
      <c r="E244" s="293">
        <v>0</v>
      </c>
      <c r="F244" s="293">
        <v>0</v>
      </c>
      <c r="G244" s="310">
        <v>736685</v>
      </c>
    </row>
    <row r="245" spans="1:7" ht="27" customHeight="1" x14ac:dyDescent="0.2">
      <c r="A245" s="583" t="s">
        <v>160</v>
      </c>
      <c r="B245" s="584"/>
      <c r="C245" s="294">
        <v>32608543.5</v>
      </c>
      <c r="D245" s="294">
        <v>26758270.920000002</v>
      </c>
      <c r="E245" s="293">
        <v>0</v>
      </c>
      <c r="F245" s="293">
        <v>0</v>
      </c>
      <c r="G245" s="310">
        <v>59366814.420000002</v>
      </c>
    </row>
    <row r="246" spans="1:7" x14ac:dyDescent="0.2">
      <c r="A246" s="583" t="s">
        <v>161</v>
      </c>
      <c r="B246" s="584"/>
      <c r="C246" s="294">
        <v>14901902</v>
      </c>
      <c r="D246" s="293">
        <v>0</v>
      </c>
      <c r="E246" s="293">
        <v>0</v>
      </c>
      <c r="F246" s="293">
        <v>0</v>
      </c>
      <c r="G246" s="310">
        <v>14901902</v>
      </c>
    </row>
    <row r="247" spans="1:7" x14ac:dyDescent="0.2">
      <c r="A247" s="583" t="s">
        <v>162</v>
      </c>
      <c r="B247" s="585"/>
      <c r="C247" s="294">
        <v>23005221.5</v>
      </c>
      <c r="D247" s="293">
        <v>0</v>
      </c>
      <c r="E247" s="293">
        <v>0</v>
      </c>
      <c r="F247" s="293">
        <v>0</v>
      </c>
      <c r="G247" s="310">
        <v>23005221.5</v>
      </c>
    </row>
    <row r="248" spans="1:7" x14ac:dyDescent="0.2">
      <c r="A248" s="583" t="s">
        <v>163</v>
      </c>
      <c r="B248" s="585"/>
      <c r="C248" s="294">
        <v>16616967.5</v>
      </c>
      <c r="D248" s="293">
        <v>0</v>
      </c>
      <c r="E248" s="293">
        <v>0</v>
      </c>
      <c r="F248" s="293">
        <v>0</v>
      </c>
      <c r="G248" s="310">
        <v>16616967.5</v>
      </c>
    </row>
    <row r="249" spans="1:7" x14ac:dyDescent="0.2">
      <c r="A249" s="583" t="s">
        <v>164</v>
      </c>
      <c r="B249" s="585"/>
      <c r="C249" s="294">
        <v>8321606.5700000003</v>
      </c>
      <c r="D249" s="293">
        <v>0</v>
      </c>
      <c r="E249" s="293">
        <v>0</v>
      </c>
      <c r="F249" s="294">
        <v>8321606.5700000003</v>
      </c>
      <c r="G249" s="311">
        <v>0</v>
      </c>
    </row>
    <row r="250" spans="1:7" x14ac:dyDescent="0.2">
      <c r="A250" s="583" t="s">
        <v>165</v>
      </c>
      <c r="B250" s="585"/>
      <c r="C250" s="293">
        <v>0</v>
      </c>
      <c r="D250" s="293">
        <v>0</v>
      </c>
      <c r="E250" s="293">
        <v>0</v>
      </c>
      <c r="F250" s="293">
        <v>0</v>
      </c>
      <c r="G250" s="311">
        <v>0</v>
      </c>
    </row>
    <row r="251" spans="1:7" ht="15" x14ac:dyDescent="0.2">
      <c r="A251" s="590" t="s">
        <v>166</v>
      </c>
      <c r="B251" s="591"/>
      <c r="C251" s="294">
        <v>722519.68</v>
      </c>
      <c r="D251" s="294">
        <v>12500</v>
      </c>
      <c r="E251" s="293">
        <v>0</v>
      </c>
      <c r="F251" s="294">
        <v>45444.800000000003</v>
      </c>
      <c r="G251" s="310">
        <v>689574.88</v>
      </c>
    </row>
    <row r="252" spans="1:7" ht="15" x14ac:dyDescent="0.2">
      <c r="A252" s="590" t="s">
        <v>167</v>
      </c>
      <c r="B252" s="591"/>
      <c r="C252" s="294">
        <v>422029.94</v>
      </c>
      <c r="D252" s="293">
        <v>0</v>
      </c>
      <c r="E252" s="294">
        <v>23143.53</v>
      </c>
      <c r="F252" s="294">
        <v>37558.5</v>
      </c>
      <c r="G252" s="310">
        <v>361327.91</v>
      </c>
    </row>
    <row r="253" spans="1:7" ht="29.25" customHeight="1" x14ac:dyDescent="0.2">
      <c r="A253" s="588" t="s">
        <v>168</v>
      </c>
      <c r="B253" s="591"/>
      <c r="C253" s="293">
        <v>0</v>
      </c>
      <c r="D253" s="293">
        <v>0</v>
      </c>
      <c r="E253" s="293">
        <v>0</v>
      </c>
      <c r="F253" s="293">
        <v>0</v>
      </c>
      <c r="G253" s="311">
        <v>0</v>
      </c>
    </row>
    <row r="254" spans="1:7" ht="27" customHeight="1" x14ac:dyDescent="0.2">
      <c r="A254" s="588" t="s">
        <v>169</v>
      </c>
      <c r="B254" s="591"/>
      <c r="C254" s="294">
        <v>11785982.960000001</v>
      </c>
      <c r="D254" s="294">
        <v>433245</v>
      </c>
      <c r="E254" s="293">
        <v>0</v>
      </c>
      <c r="F254" s="294">
        <v>3216378.38</v>
      </c>
      <c r="G254" s="310">
        <v>9002849.5800000001</v>
      </c>
    </row>
    <row r="255" spans="1:7" ht="15" x14ac:dyDescent="0.2">
      <c r="A255" s="590" t="s">
        <v>170</v>
      </c>
      <c r="B255" s="591"/>
      <c r="C255" s="293">
        <v>0</v>
      </c>
      <c r="D255" s="293">
        <v>0</v>
      </c>
      <c r="E255" s="293">
        <v>0</v>
      </c>
      <c r="F255" s="293">
        <v>0</v>
      </c>
      <c r="G255" s="311">
        <v>0</v>
      </c>
    </row>
    <row r="256" spans="1:7" ht="15" x14ac:dyDescent="0.2">
      <c r="A256" s="590" t="s">
        <v>171</v>
      </c>
      <c r="B256" s="591"/>
      <c r="C256" s="293">
        <v>0</v>
      </c>
      <c r="D256" s="293">
        <v>0</v>
      </c>
      <c r="E256" s="293">
        <v>0</v>
      </c>
      <c r="F256" s="293">
        <v>0</v>
      </c>
      <c r="G256" s="311">
        <v>0</v>
      </c>
    </row>
    <row r="257" spans="1:9" ht="15" x14ac:dyDescent="0.2">
      <c r="A257" s="592" t="s">
        <v>476</v>
      </c>
      <c r="B257" s="593"/>
      <c r="C257" s="336">
        <v>202781435.91</v>
      </c>
      <c r="D257" s="336">
        <v>19843808.489999998</v>
      </c>
      <c r="E257" s="336">
        <v>196985.49</v>
      </c>
      <c r="F257" s="336">
        <v>853864.71</v>
      </c>
      <c r="G257" s="335">
        <v>221574394.19999999</v>
      </c>
    </row>
    <row r="258" spans="1:9" ht="15" x14ac:dyDescent="0.2">
      <c r="A258" s="594" t="s">
        <v>173</v>
      </c>
      <c r="B258" s="595"/>
      <c r="C258" s="337">
        <v>5214034285.3699999</v>
      </c>
      <c r="D258" s="337">
        <v>84206026.560000002</v>
      </c>
      <c r="E258" s="337">
        <v>59878765.090000004</v>
      </c>
      <c r="F258" s="337">
        <v>695118906.23000002</v>
      </c>
      <c r="G258" s="337">
        <v>4543242640.6099997</v>
      </c>
    </row>
    <row r="259" spans="1:9" x14ac:dyDescent="0.2">
      <c r="A259" s="600" t="s">
        <v>477</v>
      </c>
      <c r="B259" s="601"/>
      <c r="C259" s="601"/>
      <c r="D259" s="601"/>
      <c r="E259" s="601"/>
      <c r="F259" s="601"/>
      <c r="G259" s="602"/>
      <c r="H259" s="317"/>
      <c r="I259" s="317"/>
    </row>
    <row r="260" spans="1:9" x14ac:dyDescent="0.2">
      <c r="A260" s="339" t="s">
        <v>469</v>
      </c>
      <c r="B260" s="340"/>
      <c r="C260" s="341"/>
      <c r="D260" s="341"/>
      <c r="E260" s="341"/>
      <c r="F260" s="341"/>
      <c r="G260" s="341" t="s">
        <v>470</v>
      </c>
      <c r="H260" s="317"/>
      <c r="I260" s="317"/>
    </row>
    <row r="261" spans="1:9" x14ac:dyDescent="0.2">
      <c r="A261" s="599" t="s">
        <v>471</v>
      </c>
      <c r="B261" s="599"/>
      <c r="C261" s="599"/>
      <c r="D261" s="599"/>
      <c r="E261" s="599"/>
      <c r="F261" s="599"/>
      <c r="G261" s="342">
        <v>15624028.34</v>
      </c>
      <c r="H261" s="317"/>
      <c r="I261" s="317"/>
    </row>
    <row r="262" spans="1:9" x14ac:dyDescent="0.2">
      <c r="A262" s="599" t="s">
        <v>472</v>
      </c>
      <c r="B262" s="599"/>
      <c r="C262" s="599"/>
      <c r="D262" s="599"/>
      <c r="E262" s="599"/>
      <c r="F262" s="599"/>
      <c r="G262" s="342">
        <v>51101160</v>
      </c>
      <c r="H262" s="317"/>
      <c r="I262" s="317"/>
    </row>
    <row r="263" spans="1:9" ht="11.25" customHeight="1" x14ac:dyDescent="0.2">
      <c r="A263" s="599" t="s">
        <v>473</v>
      </c>
      <c r="B263" s="599"/>
      <c r="C263" s="599"/>
      <c r="D263" s="599"/>
      <c r="E263" s="599"/>
      <c r="F263" s="599"/>
      <c r="G263" s="342">
        <v>27375000</v>
      </c>
      <c r="H263" s="317"/>
      <c r="I263" s="317"/>
    </row>
    <row r="264" spans="1:9" ht="11.25" customHeight="1" x14ac:dyDescent="0.2">
      <c r="A264" s="599" t="s">
        <v>474</v>
      </c>
      <c r="B264" s="599"/>
      <c r="C264" s="599"/>
      <c r="D264" s="599"/>
      <c r="E264" s="599"/>
      <c r="F264" s="599"/>
      <c r="G264" s="343">
        <v>47763362</v>
      </c>
      <c r="H264" s="334"/>
      <c r="I264" s="334"/>
    </row>
    <row r="265" spans="1:9" ht="12.75" customHeight="1" x14ac:dyDescent="0.2">
      <c r="A265" s="599" t="s">
        <v>475</v>
      </c>
      <c r="B265" s="599"/>
      <c r="C265" s="599"/>
      <c r="D265" s="599"/>
      <c r="E265" s="599"/>
      <c r="F265" s="599"/>
      <c r="G265" s="342">
        <v>14381538</v>
      </c>
      <c r="H265" s="317"/>
      <c r="I265" s="317"/>
    </row>
    <row r="266" spans="1:9" ht="21" customHeight="1" x14ac:dyDescent="0.25">
      <c r="A266" s="133"/>
      <c r="B266" s="133"/>
      <c r="C266" s="133"/>
      <c r="D266" s="133"/>
      <c r="E266" s="133"/>
      <c r="F266" s="133"/>
      <c r="G266" s="133"/>
    </row>
    <row r="267" spans="1:9" ht="15.75" customHeight="1" x14ac:dyDescent="0.25">
      <c r="A267" s="596" t="s">
        <v>174</v>
      </c>
      <c r="B267" s="596"/>
      <c r="C267" s="596"/>
    </row>
    <row r="268" spans="1:9" ht="15.75" customHeight="1" x14ac:dyDescent="0.25">
      <c r="A268" s="30"/>
      <c r="B268" s="30"/>
      <c r="C268" s="30"/>
    </row>
    <row r="269" spans="1:9" ht="3" customHeight="1" thickBot="1" x14ac:dyDescent="0.3">
      <c r="A269" s="134"/>
      <c r="B269" s="134"/>
      <c r="C269" s="134"/>
    </row>
    <row r="270" spans="1:9" ht="14.25" thickBot="1" x14ac:dyDescent="0.3">
      <c r="A270" s="597" t="s">
        <v>73</v>
      </c>
      <c r="B270" s="598"/>
      <c r="C270" s="135" t="s">
        <v>4</v>
      </c>
      <c r="D270" s="136" t="s">
        <v>5</v>
      </c>
    </row>
    <row r="271" spans="1:9" ht="14.25" thickBot="1" x14ac:dyDescent="0.3">
      <c r="A271" s="597" t="s">
        <v>175</v>
      </c>
      <c r="B271" s="598"/>
      <c r="C271" s="135"/>
      <c r="D271" s="136"/>
    </row>
    <row r="272" spans="1:9" x14ac:dyDescent="0.25">
      <c r="A272" s="605" t="s">
        <v>176</v>
      </c>
      <c r="B272" s="606"/>
      <c r="C272" s="137">
        <v>0</v>
      </c>
      <c r="D272" s="138">
        <v>0</v>
      </c>
    </row>
    <row r="273" spans="1:9" x14ac:dyDescent="0.25">
      <c r="A273" s="607" t="s">
        <v>177</v>
      </c>
      <c r="B273" s="608"/>
      <c r="C273" s="139">
        <v>0</v>
      </c>
      <c r="D273" s="140">
        <v>0</v>
      </c>
    </row>
    <row r="274" spans="1:9" ht="14.25" thickBot="1" x14ac:dyDescent="0.3">
      <c r="A274" s="603" t="s">
        <v>178</v>
      </c>
      <c r="B274" s="604"/>
      <c r="C274" s="139">
        <v>0</v>
      </c>
      <c r="D274" s="140">
        <v>0</v>
      </c>
    </row>
    <row r="275" spans="1:9" ht="31.5" customHeight="1" thickBot="1" x14ac:dyDescent="0.3">
      <c r="A275" s="597" t="s">
        <v>179</v>
      </c>
      <c r="B275" s="598"/>
      <c r="C275" s="313">
        <v>119810.5</v>
      </c>
      <c r="D275" s="313">
        <v>110678.75</v>
      </c>
    </row>
    <row r="276" spans="1:9" s="282" customFormat="1" ht="15" x14ac:dyDescent="0.25">
      <c r="A276" s="605" t="s">
        <v>176</v>
      </c>
      <c r="B276" s="606"/>
      <c r="C276" s="312">
        <v>18263.5</v>
      </c>
      <c r="D276" s="312">
        <v>18263.5</v>
      </c>
      <c r="E276" s="39"/>
      <c r="F276" s="39"/>
      <c r="G276" s="39"/>
      <c r="H276" s="39"/>
      <c r="I276" s="39"/>
    </row>
    <row r="277" spans="1:9" ht="15" x14ac:dyDescent="0.25">
      <c r="A277" s="607" t="s">
        <v>177</v>
      </c>
      <c r="B277" s="608"/>
      <c r="C277" s="312">
        <v>18263.5</v>
      </c>
      <c r="D277" s="312">
        <v>18263.5</v>
      </c>
    </row>
    <row r="278" spans="1:9" ht="15.75" thickBot="1" x14ac:dyDescent="0.3">
      <c r="A278" s="603" t="s">
        <v>178</v>
      </c>
      <c r="B278" s="604"/>
      <c r="C278" s="312">
        <v>83283.5</v>
      </c>
      <c r="D278" s="312">
        <v>74151.75</v>
      </c>
    </row>
    <row r="279" spans="1:9" ht="32.25" customHeight="1" thickBot="1" x14ac:dyDescent="0.3">
      <c r="A279" s="597" t="s">
        <v>180</v>
      </c>
      <c r="B279" s="598"/>
      <c r="C279" s="141">
        <f>SUM(C280:C282)</f>
        <v>0</v>
      </c>
      <c r="D279" s="142">
        <f>SUM(D280:D282)</f>
        <v>0</v>
      </c>
    </row>
    <row r="280" spans="1:9" ht="26.25" customHeight="1" x14ac:dyDescent="0.25">
      <c r="A280" s="605" t="s">
        <v>176</v>
      </c>
      <c r="B280" s="606"/>
      <c r="C280" s="137">
        <v>0</v>
      </c>
      <c r="D280" s="138">
        <v>0</v>
      </c>
    </row>
    <row r="281" spans="1:9" x14ac:dyDescent="0.25">
      <c r="A281" s="607" t="s">
        <v>177</v>
      </c>
      <c r="B281" s="608"/>
      <c r="C281" s="139">
        <v>0</v>
      </c>
      <c r="D281" s="140">
        <v>0</v>
      </c>
    </row>
    <row r="282" spans="1:9" ht="14.25" thickBot="1" x14ac:dyDescent="0.3">
      <c r="A282" s="603" t="s">
        <v>178</v>
      </c>
      <c r="B282" s="604"/>
      <c r="C282" s="139">
        <v>0</v>
      </c>
      <c r="D282" s="140">
        <v>0</v>
      </c>
    </row>
    <row r="283" spans="1:9" ht="25.5" customHeight="1" thickBot="1" x14ac:dyDescent="0.3">
      <c r="A283" s="597" t="s">
        <v>181</v>
      </c>
      <c r="B283" s="598"/>
      <c r="C283" s="143">
        <f>C275+C279</f>
        <v>119810.5</v>
      </c>
      <c r="D283" s="142">
        <f>D275+D279</f>
        <v>110678.75</v>
      </c>
    </row>
    <row r="284" spans="1:9" ht="27" customHeight="1" x14ac:dyDescent="0.25"/>
    <row r="286" spans="1:9" ht="25.5" customHeight="1" x14ac:dyDescent="0.25">
      <c r="A286" s="596" t="s">
        <v>182</v>
      </c>
      <c r="B286" s="596"/>
      <c r="C286" s="596"/>
      <c r="D286" s="613"/>
    </row>
    <row r="287" spans="1:9" ht="25.5" customHeight="1" thickBot="1" x14ac:dyDescent="0.3">
      <c r="A287" s="144"/>
      <c r="B287" s="144"/>
      <c r="C287" s="144"/>
    </row>
    <row r="288" spans="1:9" ht="14.25" thickBot="1" x14ac:dyDescent="0.3">
      <c r="A288" s="616" t="s">
        <v>183</v>
      </c>
      <c r="B288" s="617"/>
      <c r="C288" s="111" t="s">
        <v>139</v>
      </c>
      <c r="D288" s="145" t="s">
        <v>7</v>
      </c>
    </row>
    <row r="289" spans="1:5" x14ac:dyDescent="0.25">
      <c r="A289" s="618" t="s">
        <v>184</v>
      </c>
      <c r="B289" s="619"/>
      <c r="C289" s="146">
        <v>0</v>
      </c>
      <c r="D289" s="147">
        <v>0</v>
      </c>
    </row>
    <row r="290" spans="1:5" ht="14.25" thickBot="1" x14ac:dyDescent="0.3">
      <c r="A290" s="620" t="s">
        <v>185</v>
      </c>
      <c r="B290" s="621"/>
      <c r="C290" s="148">
        <v>0</v>
      </c>
      <c r="D290" s="149">
        <v>0</v>
      </c>
    </row>
    <row r="291" spans="1:5" ht="14.25" thickBot="1" x14ac:dyDescent="0.3">
      <c r="A291" s="622" t="s">
        <v>173</v>
      </c>
      <c r="B291" s="623"/>
      <c r="C291" s="150">
        <f>SUM(C289:C290)</f>
        <v>0</v>
      </c>
      <c r="D291" s="151">
        <f>SUM(D289:D290)</f>
        <v>0</v>
      </c>
    </row>
    <row r="292" spans="1:5" ht="36" customHeight="1" x14ac:dyDescent="0.25"/>
    <row r="296" spans="1:5" ht="25.5" customHeight="1" x14ac:dyDescent="0.25"/>
    <row r="297" spans="1:5" ht="14.25" x14ac:dyDescent="0.25">
      <c r="A297" s="624" t="s">
        <v>186</v>
      </c>
      <c r="B297" s="624"/>
      <c r="C297" s="624"/>
      <c r="D297" s="624"/>
      <c r="E297" s="624"/>
    </row>
    <row r="298" spans="1:5" ht="14.25" thickBot="1" x14ac:dyDescent="0.3">
      <c r="A298" s="152"/>
      <c r="B298" s="153"/>
      <c r="C298" s="153"/>
      <c r="D298" s="153"/>
      <c r="E298" s="153"/>
    </row>
    <row r="299" spans="1:5" ht="15.75" thickBot="1" x14ac:dyDescent="0.3">
      <c r="A299" s="154" t="s">
        <v>187</v>
      </c>
      <c r="B299" s="609" t="s">
        <v>188</v>
      </c>
      <c r="C299" s="610"/>
      <c r="D299" s="609" t="s">
        <v>189</v>
      </c>
      <c r="E299" s="610"/>
    </row>
    <row r="300" spans="1:5" ht="14.25" thickBot="1" x14ac:dyDescent="0.3">
      <c r="A300" s="155"/>
      <c r="B300" s="156" t="s">
        <v>190</v>
      </c>
      <c r="C300" s="157" t="s">
        <v>191</v>
      </c>
      <c r="D300" s="158" t="s">
        <v>192</v>
      </c>
      <c r="E300" s="157" t="s">
        <v>193</v>
      </c>
    </row>
    <row r="301" spans="1:5" ht="15.75" thickBot="1" x14ac:dyDescent="0.3">
      <c r="A301" s="159" t="s">
        <v>194</v>
      </c>
      <c r="B301" s="609">
        <v>0</v>
      </c>
      <c r="C301" s="611"/>
      <c r="D301" s="611"/>
      <c r="E301" s="612"/>
    </row>
    <row r="302" spans="1:5" x14ac:dyDescent="0.25">
      <c r="A302" s="160" t="s">
        <v>195</v>
      </c>
      <c r="B302" s="161"/>
      <c r="C302" s="161"/>
      <c r="D302" s="162"/>
      <c r="E302" s="161"/>
    </row>
    <row r="303" spans="1:5" ht="25.5" x14ac:dyDescent="0.25">
      <c r="A303" s="160" t="s">
        <v>196</v>
      </c>
      <c r="B303" s="161">
        <v>0</v>
      </c>
      <c r="C303" s="161">
        <v>0</v>
      </c>
      <c r="D303" s="162">
        <v>0</v>
      </c>
      <c r="E303" s="161">
        <v>0</v>
      </c>
    </row>
    <row r="304" spans="1:5" ht="26.25" customHeight="1" x14ac:dyDescent="0.25">
      <c r="A304" s="160" t="s">
        <v>197</v>
      </c>
      <c r="B304" s="161">
        <v>0</v>
      </c>
      <c r="C304" s="161">
        <v>0</v>
      </c>
      <c r="D304" s="162">
        <v>0</v>
      </c>
      <c r="E304" s="161">
        <v>0</v>
      </c>
    </row>
    <row r="305" spans="1:9" ht="27" customHeight="1" x14ac:dyDescent="0.25">
      <c r="A305" s="160" t="s">
        <v>198</v>
      </c>
      <c r="B305" s="161">
        <v>0</v>
      </c>
      <c r="C305" s="161">
        <v>0</v>
      </c>
      <c r="D305" s="162">
        <v>0</v>
      </c>
      <c r="E305" s="161">
        <v>0</v>
      </c>
    </row>
    <row r="306" spans="1:9" x14ac:dyDescent="0.25">
      <c r="A306" s="163" t="s">
        <v>122</v>
      </c>
      <c r="B306" s="161">
        <v>0</v>
      </c>
      <c r="C306" s="161">
        <v>0</v>
      </c>
      <c r="D306" s="162">
        <v>0</v>
      </c>
      <c r="E306" s="161">
        <v>0</v>
      </c>
    </row>
    <row r="307" spans="1:9" ht="14.25" thickBot="1" x14ac:dyDescent="0.3">
      <c r="A307" s="164" t="s">
        <v>122</v>
      </c>
      <c r="B307" s="161">
        <v>0</v>
      </c>
      <c r="C307" s="161">
        <v>0</v>
      </c>
      <c r="D307" s="162">
        <v>0</v>
      </c>
      <c r="E307" s="161">
        <v>0</v>
      </c>
    </row>
    <row r="308" spans="1:9" ht="14.25" thickBot="1" x14ac:dyDescent="0.3">
      <c r="A308" s="165" t="s">
        <v>173</v>
      </c>
      <c r="B308" s="114">
        <f>SUM(B302:B305)</f>
        <v>0</v>
      </c>
      <c r="C308" s="114">
        <f>SUM(C302:C305)</f>
        <v>0</v>
      </c>
      <c r="D308" s="114">
        <f>SUM(D302:D305)</f>
        <v>0</v>
      </c>
      <c r="E308" s="114">
        <f>SUM(E302:E305)</f>
        <v>0</v>
      </c>
    </row>
    <row r="309" spans="1:9" ht="15.75" thickBot="1" x14ac:dyDescent="0.3">
      <c r="A309" s="159" t="s">
        <v>199</v>
      </c>
      <c r="B309" s="609">
        <v>0</v>
      </c>
      <c r="C309" s="611"/>
      <c r="D309" s="611"/>
      <c r="E309" s="612"/>
    </row>
    <row r="310" spans="1:9" ht="12.75" customHeight="1" x14ac:dyDescent="0.25">
      <c r="A310" s="160" t="s">
        <v>195</v>
      </c>
      <c r="B310" s="161">
        <v>0</v>
      </c>
      <c r="C310" s="161">
        <v>0</v>
      </c>
      <c r="D310" s="162">
        <v>0</v>
      </c>
      <c r="E310" s="161">
        <v>0</v>
      </c>
    </row>
    <row r="311" spans="1:9" ht="11.25" customHeight="1" x14ac:dyDescent="0.25">
      <c r="A311" s="160" t="s">
        <v>196</v>
      </c>
      <c r="B311" s="161">
        <v>0</v>
      </c>
      <c r="C311" s="161">
        <v>0</v>
      </c>
      <c r="D311" s="162">
        <v>0</v>
      </c>
      <c r="E311" s="161">
        <v>0</v>
      </c>
    </row>
    <row r="312" spans="1:9" s="317" customFormat="1" ht="12.75" customHeight="1" x14ac:dyDescent="0.25">
      <c r="A312" s="160" t="s">
        <v>197</v>
      </c>
      <c r="B312" s="161">
        <v>0</v>
      </c>
      <c r="C312" s="161">
        <v>0</v>
      </c>
      <c r="D312" s="162">
        <v>0</v>
      </c>
      <c r="E312" s="161">
        <v>0</v>
      </c>
      <c r="F312" s="39"/>
      <c r="G312" s="39"/>
      <c r="H312" s="39"/>
      <c r="I312" s="39"/>
    </row>
    <row r="313" spans="1:9" s="317" customFormat="1" ht="15.75" customHeight="1" x14ac:dyDescent="0.25">
      <c r="A313" s="160" t="s">
        <v>198</v>
      </c>
      <c r="B313" s="161">
        <v>0</v>
      </c>
      <c r="C313" s="161">
        <v>0</v>
      </c>
      <c r="D313" s="162">
        <v>0</v>
      </c>
      <c r="E313" s="161">
        <v>0</v>
      </c>
      <c r="F313" s="39"/>
      <c r="G313" s="39"/>
      <c r="H313" s="39"/>
      <c r="I313" s="39"/>
    </row>
    <row r="314" spans="1:9" s="317" customFormat="1" ht="12.75" customHeight="1" x14ac:dyDescent="0.25">
      <c r="A314" s="163" t="s">
        <v>122</v>
      </c>
      <c r="B314" s="161">
        <v>0</v>
      </c>
      <c r="C314" s="161">
        <v>0</v>
      </c>
      <c r="D314" s="162">
        <v>0</v>
      </c>
      <c r="E314" s="161">
        <v>0</v>
      </c>
      <c r="F314" s="39"/>
      <c r="G314" s="39"/>
      <c r="H314" s="39"/>
      <c r="I314" s="39"/>
    </row>
    <row r="315" spans="1:9" ht="11.25" customHeight="1" thickBot="1" x14ac:dyDescent="0.3">
      <c r="A315" s="164" t="s">
        <v>122</v>
      </c>
      <c r="B315" s="161">
        <v>0</v>
      </c>
      <c r="C315" s="161">
        <v>0</v>
      </c>
      <c r="D315" s="162">
        <v>0</v>
      </c>
      <c r="E315" s="161">
        <v>0</v>
      </c>
    </row>
    <row r="316" spans="1:9" ht="12.75" customHeight="1" thickBot="1" x14ac:dyDescent="0.3">
      <c r="A316" s="166" t="s">
        <v>173</v>
      </c>
      <c r="B316" s="114">
        <f>SUM(B310:B313)</f>
        <v>0</v>
      </c>
      <c r="C316" s="114">
        <f>SUM(C310:C313)</f>
        <v>0</v>
      </c>
      <c r="D316" s="114">
        <f>SUM(D310:D313)</f>
        <v>0</v>
      </c>
      <c r="E316" s="114">
        <f>SUM(E310:E313)</f>
        <v>0</v>
      </c>
    </row>
    <row r="319" spans="1:9" ht="15" x14ac:dyDescent="0.25">
      <c r="A319" s="596" t="s">
        <v>200</v>
      </c>
      <c r="B319" s="596"/>
      <c r="C319" s="596"/>
      <c r="D319" s="613"/>
      <c r="G319" s="167"/>
    </row>
    <row r="320" spans="1:9" ht="14.25" thickBot="1" x14ac:dyDescent="0.3">
      <c r="A320" s="168"/>
      <c r="B320" s="169"/>
      <c r="C320" s="169"/>
      <c r="G320" s="167"/>
    </row>
    <row r="321" spans="1:9" ht="64.5" thickBot="1" x14ac:dyDescent="0.25">
      <c r="A321" s="614" t="s">
        <v>201</v>
      </c>
      <c r="B321" s="615"/>
      <c r="C321" s="111" t="s">
        <v>139</v>
      </c>
      <c r="D321" s="145" t="s">
        <v>5</v>
      </c>
      <c r="E321" s="145" t="s">
        <v>202</v>
      </c>
      <c r="G321" s="170"/>
    </row>
    <row r="322" spans="1:9" ht="55.5" customHeight="1" thickBot="1" x14ac:dyDescent="0.3">
      <c r="A322" s="633" t="s">
        <v>203</v>
      </c>
      <c r="B322" s="634"/>
      <c r="C322" s="314">
        <v>36582834.600000001</v>
      </c>
      <c r="D322" s="315">
        <v>37715166.700000003</v>
      </c>
      <c r="E322" s="316" t="s">
        <v>466</v>
      </c>
      <c r="G322" s="170"/>
    </row>
    <row r="323" spans="1:9" ht="14.25" x14ac:dyDescent="0.2">
      <c r="A323" s="625" t="s">
        <v>204</v>
      </c>
      <c r="B323" s="626"/>
      <c r="C323" s="171">
        <v>0</v>
      </c>
      <c r="D323" s="140">
        <v>0</v>
      </c>
      <c r="E323" s="138"/>
      <c r="G323" s="170"/>
    </row>
    <row r="324" spans="1:9" ht="14.25" x14ac:dyDescent="0.2">
      <c r="A324" s="635" t="s">
        <v>205</v>
      </c>
      <c r="B324" s="636"/>
      <c r="C324" s="171">
        <v>0</v>
      </c>
      <c r="D324" s="140">
        <v>0</v>
      </c>
      <c r="E324" s="172"/>
      <c r="G324" s="173"/>
    </row>
    <row r="325" spans="1:9" ht="28.5" customHeight="1" x14ac:dyDescent="0.2">
      <c r="A325" s="637" t="s">
        <v>206</v>
      </c>
      <c r="B325" s="638"/>
      <c r="C325" s="171">
        <v>0</v>
      </c>
      <c r="D325" s="140">
        <v>0</v>
      </c>
      <c r="E325" s="140"/>
      <c r="G325" s="170"/>
    </row>
    <row r="326" spans="1:9" ht="32.25" customHeight="1" x14ac:dyDescent="0.2">
      <c r="A326" s="625" t="s">
        <v>207</v>
      </c>
      <c r="B326" s="626"/>
      <c r="C326" s="171">
        <v>0</v>
      </c>
      <c r="D326" s="140">
        <v>0</v>
      </c>
      <c r="E326" s="174"/>
      <c r="G326" s="170"/>
    </row>
    <row r="327" spans="1:9" ht="14.25" x14ac:dyDescent="0.2">
      <c r="A327" s="625" t="s">
        <v>208</v>
      </c>
      <c r="B327" s="626"/>
      <c r="C327" s="171">
        <v>0</v>
      </c>
      <c r="D327" s="140">
        <v>0</v>
      </c>
      <c r="E327" s="174"/>
      <c r="G327" s="170"/>
    </row>
    <row r="328" spans="1:9" ht="14.25" x14ac:dyDescent="0.2">
      <c r="A328" s="625" t="s">
        <v>209</v>
      </c>
      <c r="B328" s="626"/>
      <c r="C328" s="171">
        <v>0</v>
      </c>
      <c r="D328" s="140">
        <v>0</v>
      </c>
      <c r="E328" s="174"/>
      <c r="G328" s="170"/>
    </row>
    <row r="329" spans="1:9" x14ac:dyDescent="0.25">
      <c r="A329" s="625" t="s">
        <v>210</v>
      </c>
      <c r="B329" s="626"/>
      <c r="C329" s="171">
        <v>0</v>
      </c>
      <c r="D329" s="140">
        <v>0</v>
      </c>
      <c r="E329" s="140"/>
    </row>
    <row r="330" spans="1:9" ht="14.25" thickBot="1" x14ac:dyDescent="0.3">
      <c r="A330" s="627" t="s">
        <v>56</v>
      </c>
      <c r="B330" s="628"/>
      <c r="C330" s="171">
        <v>0</v>
      </c>
      <c r="D330" s="140">
        <v>0</v>
      </c>
      <c r="E330" s="175"/>
    </row>
    <row r="331" spans="1:9" ht="14.25" thickBot="1" x14ac:dyDescent="0.3">
      <c r="A331" s="629" t="s">
        <v>134</v>
      </c>
      <c r="B331" s="630"/>
      <c r="C331" s="176">
        <f>C322+C323+C325+C329</f>
        <v>36582834.600000001</v>
      </c>
      <c r="D331" s="177">
        <f>D322+D323+D325+D329</f>
        <v>37715166.700000003</v>
      </c>
      <c r="E331" s="177"/>
    </row>
    <row r="332" spans="1:9" x14ac:dyDescent="0.25">
      <c r="A332" s="280"/>
      <c r="B332" s="280"/>
      <c r="C332" s="281"/>
      <c r="D332" s="281"/>
      <c r="E332" s="281"/>
      <c r="F332" s="282"/>
      <c r="G332" s="282"/>
      <c r="H332" s="282"/>
      <c r="I332" s="282"/>
    </row>
    <row r="333" spans="1:9" ht="59.25" customHeight="1" x14ac:dyDescent="0.25">
      <c r="A333" s="578" t="s">
        <v>211</v>
      </c>
      <c r="B333" s="578"/>
      <c r="C333" s="578"/>
      <c r="D333" s="578"/>
    </row>
    <row r="334" spans="1:9" ht="14.25" thickBot="1" x14ac:dyDescent="0.3">
      <c r="A334" s="126"/>
      <c r="B334" s="127"/>
      <c r="C334" s="128"/>
      <c r="D334" s="128"/>
    </row>
    <row r="335" spans="1:9" ht="15.75" thickBot="1" x14ac:dyDescent="0.3">
      <c r="A335" s="631" t="s">
        <v>138</v>
      </c>
      <c r="B335" s="632"/>
      <c r="C335" s="129" t="s">
        <v>139</v>
      </c>
      <c r="D335" s="132" t="s">
        <v>7</v>
      </c>
    </row>
    <row r="336" spans="1:9" ht="27.75" customHeight="1" thickBot="1" x14ac:dyDescent="0.3">
      <c r="A336" s="643" t="s">
        <v>212</v>
      </c>
      <c r="B336" s="610"/>
      <c r="C336" s="308">
        <v>0</v>
      </c>
      <c r="D336" s="308">
        <v>0</v>
      </c>
    </row>
    <row r="337" spans="1:4" ht="24.75" customHeight="1" thickBot="1" x14ac:dyDescent="0.3">
      <c r="A337" s="643" t="s">
        <v>213</v>
      </c>
      <c r="B337" s="610"/>
      <c r="C337" s="308">
        <v>0</v>
      </c>
      <c r="D337" s="308">
        <v>0</v>
      </c>
    </row>
    <row r="338" spans="1:4" ht="15.75" thickBot="1" x14ac:dyDescent="0.3">
      <c r="A338" s="643" t="s">
        <v>214</v>
      </c>
      <c r="B338" s="610"/>
      <c r="C338" s="308">
        <v>0</v>
      </c>
      <c r="D338" s="308">
        <v>0</v>
      </c>
    </row>
    <row r="339" spans="1:4" ht="33" customHeight="1" thickBot="1" x14ac:dyDescent="0.3">
      <c r="A339" s="643" t="s">
        <v>215</v>
      </c>
      <c r="B339" s="610"/>
      <c r="C339" s="312">
        <v>2863671211.1900001</v>
      </c>
      <c r="D339" s="312">
        <v>2861759211.1900001</v>
      </c>
    </row>
    <row r="340" spans="1:4" ht="28.5" customHeight="1" thickBot="1" x14ac:dyDescent="0.3">
      <c r="A340" s="643" t="s">
        <v>216</v>
      </c>
      <c r="B340" s="610"/>
      <c r="C340" s="308">
        <v>0</v>
      </c>
      <c r="D340" s="308">
        <v>0</v>
      </c>
    </row>
    <row r="341" spans="1:4" ht="15.75" thickBot="1" x14ac:dyDescent="0.3">
      <c r="A341" s="639" t="s">
        <v>217</v>
      </c>
      <c r="B341" s="610"/>
      <c r="C341" s="308">
        <v>0</v>
      </c>
      <c r="D341" s="308">
        <v>0</v>
      </c>
    </row>
    <row r="342" spans="1:4" ht="41.25" customHeight="1" thickBot="1" x14ac:dyDescent="0.3">
      <c r="A342" s="639" t="s">
        <v>218</v>
      </c>
      <c r="B342" s="610"/>
      <c r="C342" s="308">
        <v>0</v>
      </c>
      <c r="D342" s="308">
        <v>0</v>
      </c>
    </row>
    <row r="343" spans="1:4" ht="26.25" customHeight="1" thickBot="1" x14ac:dyDescent="0.3">
      <c r="A343" s="639" t="s">
        <v>219</v>
      </c>
      <c r="B343" s="610"/>
      <c r="C343" s="308">
        <v>0</v>
      </c>
      <c r="D343" s="308">
        <v>0</v>
      </c>
    </row>
    <row r="344" spans="1:4" ht="15.75" thickBot="1" x14ac:dyDescent="0.3">
      <c r="A344" s="639" t="s">
        <v>220</v>
      </c>
      <c r="B344" s="640"/>
      <c r="C344" s="318">
        <v>766682699.40999997</v>
      </c>
      <c r="D344" s="318">
        <v>386076815.11000001</v>
      </c>
    </row>
    <row r="345" spans="1:4" ht="15" x14ac:dyDescent="0.25">
      <c r="A345" s="641" t="s">
        <v>153</v>
      </c>
      <c r="B345" s="642"/>
      <c r="C345" s="308">
        <v>0</v>
      </c>
      <c r="D345" s="308">
        <v>0</v>
      </c>
    </row>
    <row r="346" spans="1:4" ht="15" x14ac:dyDescent="0.25">
      <c r="A346" s="586" t="s">
        <v>154</v>
      </c>
      <c r="B346" s="591"/>
      <c r="C346" s="308">
        <v>0</v>
      </c>
      <c r="D346" s="308">
        <v>0</v>
      </c>
    </row>
    <row r="347" spans="1:4" ht="15" x14ac:dyDescent="0.25">
      <c r="A347" s="583" t="s">
        <v>155</v>
      </c>
      <c r="B347" s="591"/>
      <c r="C347" s="308">
        <v>0</v>
      </c>
      <c r="D347" s="308">
        <v>0</v>
      </c>
    </row>
    <row r="348" spans="1:4" ht="25.5" customHeight="1" x14ac:dyDescent="0.25">
      <c r="A348" s="588" t="s">
        <v>156</v>
      </c>
      <c r="B348" s="591"/>
      <c r="C348" s="312">
        <v>3500000</v>
      </c>
      <c r="D348" s="312">
        <v>3500000</v>
      </c>
    </row>
    <row r="349" spans="1:4" ht="15" x14ac:dyDescent="0.25">
      <c r="A349" s="583" t="s">
        <v>157</v>
      </c>
      <c r="B349" s="591"/>
      <c r="C349" s="312">
        <v>2060000</v>
      </c>
      <c r="D349" s="312">
        <v>2060000</v>
      </c>
    </row>
    <row r="350" spans="1:4" ht="15" x14ac:dyDescent="0.25">
      <c r="A350" s="583" t="s">
        <v>158</v>
      </c>
      <c r="B350" s="591"/>
      <c r="C350" s="308">
        <v>0</v>
      </c>
      <c r="D350" s="308">
        <v>0</v>
      </c>
    </row>
    <row r="351" spans="1:4" ht="15" x14ac:dyDescent="0.25">
      <c r="A351" s="583" t="s">
        <v>159</v>
      </c>
      <c r="B351" s="591"/>
      <c r="C351" s="308">
        <v>0</v>
      </c>
      <c r="D351" s="308">
        <v>0</v>
      </c>
    </row>
    <row r="352" spans="1:4" ht="26.25" customHeight="1" x14ac:dyDescent="0.25">
      <c r="A352" s="583" t="s">
        <v>160</v>
      </c>
      <c r="B352" s="591"/>
      <c r="C352" s="312">
        <v>48111141.789999999</v>
      </c>
      <c r="D352" s="312">
        <v>96684629.790000007</v>
      </c>
    </row>
    <row r="353" spans="1:9" ht="15" x14ac:dyDescent="0.25">
      <c r="A353" s="583" t="s">
        <v>161</v>
      </c>
      <c r="B353" s="591"/>
      <c r="C353" s="308">
        <v>0</v>
      </c>
      <c r="D353" s="308">
        <v>0</v>
      </c>
    </row>
    <row r="354" spans="1:9" ht="27.75" customHeight="1" x14ac:dyDescent="0.25">
      <c r="A354" s="583" t="s">
        <v>162</v>
      </c>
      <c r="B354" s="591"/>
      <c r="C354" s="308">
        <v>0</v>
      </c>
      <c r="D354" s="312">
        <v>132209925.7</v>
      </c>
    </row>
    <row r="355" spans="1:9" ht="15" x14ac:dyDescent="0.25">
      <c r="A355" s="583" t="s">
        <v>163</v>
      </c>
      <c r="B355" s="591"/>
      <c r="C355" s="308">
        <v>0</v>
      </c>
      <c r="D355" s="308">
        <v>0</v>
      </c>
    </row>
    <row r="356" spans="1:9" ht="17.25" customHeight="1" x14ac:dyDescent="0.25">
      <c r="A356" s="583" t="s">
        <v>164</v>
      </c>
      <c r="B356" s="591"/>
      <c r="C356" s="308">
        <v>0</v>
      </c>
      <c r="D356" s="308">
        <v>0</v>
      </c>
    </row>
    <row r="357" spans="1:9" ht="16.5" customHeight="1" x14ac:dyDescent="0.25">
      <c r="A357" s="583" t="s">
        <v>165</v>
      </c>
      <c r="B357" s="591"/>
      <c r="C357" s="308">
        <v>0</v>
      </c>
      <c r="D357" s="308">
        <v>0</v>
      </c>
    </row>
    <row r="358" spans="1:9" ht="15" x14ac:dyDescent="0.25">
      <c r="A358" s="590" t="s">
        <v>166</v>
      </c>
      <c r="B358" s="591"/>
      <c r="C358" s="312">
        <v>40000</v>
      </c>
      <c r="D358" s="312">
        <v>40000</v>
      </c>
    </row>
    <row r="359" spans="1:9" ht="15" x14ac:dyDescent="0.25">
      <c r="A359" s="590" t="s">
        <v>167</v>
      </c>
      <c r="B359" s="591"/>
      <c r="C359" s="312">
        <v>4564458</v>
      </c>
      <c r="D359" s="312">
        <v>3064458</v>
      </c>
    </row>
    <row r="360" spans="1:9" ht="29.25" customHeight="1" x14ac:dyDescent="0.25">
      <c r="A360" s="588" t="s">
        <v>168</v>
      </c>
      <c r="B360" s="591"/>
      <c r="C360" s="308">
        <v>0</v>
      </c>
      <c r="D360" s="308">
        <v>0</v>
      </c>
    </row>
    <row r="361" spans="1:9" ht="25.5" customHeight="1" x14ac:dyDescent="0.25">
      <c r="A361" s="588" t="s">
        <v>169</v>
      </c>
      <c r="B361" s="591"/>
      <c r="C361" s="308">
        <v>0</v>
      </c>
      <c r="D361" s="308">
        <v>0</v>
      </c>
    </row>
    <row r="362" spans="1:9" ht="15" x14ac:dyDescent="0.25">
      <c r="A362" s="590" t="s">
        <v>170</v>
      </c>
      <c r="B362" s="591"/>
      <c r="C362" s="308">
        <v>0</v>
      </c>
      <c r="D362" s="308">
        <v>0</v>
      </c>
    </row>
    <row r="363" spans="1:9" ht="15" x14ac:dyDescent="0.25">
      <c r="A363" s="590" t="s">
        <v>171</v>
      </c>
      <c r="B363" s="591"/>
      <c r="C363" s="308">
        <v>0</v>
      </c>
      <c r="D363" s="308">
        <v>0</v>
      </c>
    </row>
    <row r="364" spans="1:9" ht="15.75" thickBot="1" x14ac:dyDescent="0.3">
      <c r="A364" s="650" t="s">
        <v>476</v>
      </c>
      <c r="B364" s="651"/>
      <c r="C364" s="312">
        <v>708407099.62</v>
      </c>
      <c r="D364" s="312">
        <v>148517801.62</v>
      </c>
    </row>
    <row r="365" spans="1:9" ht="15" x14ac:dyDescent="0.25">
      <c r="A365" s="652" t="s">
        <v>173</v>
      </c>
      <c r="B365" s="653"/>
      <c r="C365" s="344">
        <v>3630353910.5999999</v>
      </c>
      <c r="D365" s="345">
        <v>3247836026.3000002</v>
      </c>
    </row>
    <row r="366" spans="1:9" s="317" customFormat="1" ht="15" customHeight="1" x14ac:dyDescent="0.25">
      <c r="A366" s="338" t="s">
        <v>478</v>
      </c>
      <c r="B366" s="338"/>
      <c r="C366" s="338"/>
      <c r="D366" s="346"/>
      <c r="E366" s="39"/>
      <c r="F366" s="39"/>
      <c r="G366" s="39"/>
      <c r="H366" s="39"/>
      <c r="I366" s="39"/>
    </row>
    <row r="367" spans="1:9" s="317" customFormat="1" x14ac:dyDescent="0.2">
      <c r="A367" s="654" t="s">
        <v>469</v>
      </c>
      <c r="B367" s="654"/>
      <c r="C367" s="654"/>
      <c r="D367" s="347" t="s">
        <v>188</v>
      </c>
      <c r="E367" s="39"/>
      <c r="F367" s="39"/>
      <c r="G367" s="39"/>
      <c r="H367" s="39"/>
      <c r="I367" s="39"/>
    </row>
    <row r="368" spans="1:9" x14ac:dyDescent="0.2">
      <c r="A368" s="599" t="s">
        <v>479</v>
      </c>
      <c r="B368" s="599"/>
      <c r="C368" s="599"/>
      <c r="D368" s="348">
        <v>63856599.880000003</v>
      </c>
      <c r="E368" s="317"/>
      <c r="F368" s="317"/>
      <c r="G368" s="317"/>
      <c r="H368" s="317"/>
      <c r="I368" s="317"/>
    </row>
    <row r="369" spans="1:9" ht="11.25" customHeight="1" x14ac:dyDescent="0.2">
      <c r="A369" s="599" t="s">
        <v>480</v>
      </c>
      <c r="B369" s="599"/>
      <c r="C369" s="599"/>
      <c r="D369" s="348">
        <v>15000000</v>
      </c>
      <c r="E369" s="317"/>
      <c r="F369" s="317"/>
      <c r="G369" s="317"/>
      <c r="H369" s="317"/>
      <c r="I369" s="317"/>
    </row>
    <row r="370" spans="1:9" x14ac:dyDescent="0.2">
      <c r="A370" s="599" t="s">
        <v>481</v>
      </c>
      <c r="B370" s="599"/>
      <c r="C370" s="599"/>
      <c r="D370" s="348">
        <v>12689418.300000001</v>
      </c>
      <c r="E370" s="317"/>
      <c r="F370" s="317"/>
      <c r="G370" s="317"/>
      <c r="H370" s="317"/>
      <c r="I370" s="317"/>
    </row>
    <row r="371" spans="1:9" x14ac:dyDescent="0.2">
      <c r="A371" s="644" t="s">
        <v>482</v>
      </c>
      <c r="B371" s="644"/>
      <c r="C371" s="644"/>
      <c r="D371" s="348">
        <v>10000000</v>
      </c>
    </row>
    <row r="372" spans="1:9" x14ac:dyDescent="0.2">
      <c r="A372" s="599" t="s">
        <v>483</v>
      </c>
      <c r="B372" s="599"/>
      <c r="C372" s="599"/>
      <c r="D372" s="348">
        <v>8000000</v>
      </c>
    </row>
    <row r="374" spans="1:9" ht="14.25" x14ac:dyDescent="0.25">
      <c r="A374" s="645" t="s">
        <v>221</v>
      </c>
      <c r="B374" s="645"/>
      <c r="C374" s="645"/>
    </row>
    <row r="375" spans="1:9" ht="16.5" thickBot="1" x14ac:dyDescent="0.3">
      <c r="A375" s="178"/>
      <c r="B375" s="128"/>
      <c r="C375" s="128"/>
    </row>
    <row r="376" spans="1:9" ht="15.75" thickBot="1" x14ac:dyDescent="0.3">
      <c r="A376" s="597" t="s">
        <v>222</v>
      </c>
      <c r="B376" s="646"/>
      <c r="C376" s="179" t="s">
        <v>4</v>
      </c>
      <c r="D376" s="132" t="s">
        <v>5</v>
      </c>
      <c r="G376" s="647"/>
      <c r="H376" s="647"/>
    </row>
    <row r="377" spans="1:9" ht="15.75" thickBot="1" x14ac:dyDescent="0.3">
      <c r="A377" s="648" t="s">
        <v>223</v>
      </c>
      <c r="B377" s="649"/>
      <c r="C377" s="319">
        <v>286396.49</v>
      </c>
      <c r="D377" s="313">
        <v>192753.13</v>
      </c>
      <c r="G377" s="647"/>
      <c r="H377" s="647"/>
    </row>
    <row r="378" spans="1:9" ht="25.5" customHeight="1" x14ac:dyDescent="0.25">
      <c r="A378" s="547" t="s">
        <v>224</v>
      </c>
      <c r="B378" s="549"/>
      <c r="C378" s="308">
        <v>0</v>
      </c>
      <c r="D378" s="308">
        <v>0</v>
      </c>
      <c r="G378" s="647"/>
      <c r="H378" s="647"/>
    </row>
    <row r="379" spans="1:9" ht="15" x14ac:dyDescent="0.25">
      <c r="A379" s="661" t="s">
        <v>225</v>
      </c>
      <c r="B379" s="662"/>
      <c r="C379" s="308">
        <v>0</v>
      </c>
      <c r="D379" s="308">
        <v>0</v>
      </c>
    </row>
    <row r="380" spans="1:9" ht="15" x14ac:dyDescent="0.25">
      <c r="A380" s="657" t="s">
        <v>226</v>
      </c>
      <c r="B380" s="658"/>
      <c r="C380" s="308">
        <v>0</v>
      </c>
      <c r="D380" s="308">
        <v>0</v>
      </c>
    </row>
    <row r="381" spans="1:9" ht="29.25" customHeight="1" x14ac:dyDescent="0.25">
      <c r="A381" s="663" t="s">
        <v>227</v>
      </c>
      <c r="B381" s="664"/>
      <c r="C381" s="308">
        <v>0</v>
      </c>
      <c r="D381" s="308">
        <v>0</v>
      </c>
    </row>
    <row r="382" spans="1:9" ht="23.25" customHeight="1" x14ac:dyDescent="0.25">
      <c r="A382" s="663" t="s">
        <v>228</v>
      </c>
      <c r="B382" s="664"/>
      <c r="C382" s="312">
        <v>160686.54</v>
      </c>
      <c r="D382" s="312">
        <v>78808.58</v>
      </c>
    </row>
    <row r="383" spans="1:9" ht="15" x14ac:dyDescent="0.25">
      <c r="A383" s="655" t="s">
        <v>229</v>
      </c>
      <c r="B383" s="656"/>
      <c r="C383" s="308">
        <v>0</v>
      </c>
      <c r="D383" s="308">
        <v>0</v>
      </c>
    </row>
    <row r="384" spans="1:9" ht="15" x14ac:dyDescent="0.25">
      <c r="A384" s="655" t="s">
        <v>230</v>
      </c>
      <c r="B384" s="656"/>
      <c r="C384" s="308">
        <v>0</v>
      </c>
      <c r="D384" s="308">
        <v>0</v>
      </c>
    </row>
    <row r="385" spans="1:11" ht="15" x14ac:dyDescent="0.25">
      <c r="A385" s="657" t="s">
        <v>231</v>
      </c>
      <c r="B385" s="658"/>
      <c r="C385" s="308">
        <v>0</v>
      </c>
      <c r="D385" s="308">
        <v>0</v>
      </c>
    </row>
    <row r="386" spans="1:11" ht="15" x14ac:dyDescent="0.25">
      <c r="A386" s="655" t="s">
        <v>232</v>
      </c>
      <c r="B386" s="656"/>
      <c r="C386" s="308">
        <v>0</v>
      </c>
      <c r="D386" s="308">
        <v>0</v>
      </c>
    </row>
    <row r="387" spans="1:11" ht="15.75" thickBot="1" x14ac:dyDescent="0.3">
      <c r="A387" s="659" t="s">
        <v>56</v>
      </c>
      <c r="B387" s="660"/>
      <c r="C387" s="312">
        <v>125709.95</v>
      </c>
      <c r="D387" s="312">
        <v>113944.55</v>
      </c>
    </row>
    <row r="388" spans="1:11" ht="15.75" thickBot="1" x14ac:dyDescent="0.3">
      <c r="A388" s="648" t="s">
        <v>233</v>
      </c>
      <c r="B388" s="649"/>
      <c r="C388" s="319">
        <v>12913486.609999999</v>
      </c>
      <c r="D388" s="313">
        <v>16226617.15</v>
      </c>
    </row>
    <row r="389" spans="1:11" ht="26.25" customHeight="1" x14ac:dyDescent="0.25">
      <c r="A389" s="547" t="s">
        <v>224</v>
      </c>
      <c r="B389" s="549"/>
      <c r="C389" s="308">
        <v>0</v>
      </c>
      <c r="D389" s="308">
        <v>0</v>
      </c>
    </row>
    <row r="390" spans="1:11" ht="15.75" customHeight="1" x14ac:dyDescent="0.25">
      <c r="A390" s="661" t="s">
        <v>225</v>
      </c>
      <c r="B390" s="662"/>
      <c r="C390" s="312">
        <v>3518514.47</v>
      </c>
      <c r="D390" s="312">
        <v>3229909.6</v>
      </c>
    </row>
    <row r="391" spans="1:11" ht="57" customHeight="1" x14ac:dyDescent="0.25">
      <c r="A391" s="657" t="s">
        <v>226</v>
      </c>
      <c r="B391" s="658"/>
      <c r="C391" s="308">
        <v>0</v>
      </c>
      <c r="D391" s="308">
        <v>0</v>
      </c>
    </row>
    <row r="392" spans="1:11" ht="23.25" customHeight="1" x14ac:dyDescent="0.25">
      <c r="A392" s="663" t="s">
        <v>227</v>
      </c>
      <c r="B392" s="664"/>
      <c r="C392" s="308">
        <v>0</v>
      </c>
      <c r="D392" s="308">
        <v>0</v>
      </c>
    </row>
    <row r="393" spans="1:11" ht="33.75" customHeight="1" x14ac:dyDescent="0.25">
      <c r="A393" s="663" t="s">
        <v>228</v>
      </c>
      <c r="B393" s="664"/>
      <c r="C393" s="312">
        <v>3183995.27</v>
      </c>
      <c r="D393" s="312">
        <v>4147707.71</v>
      </c>
    </row>
    <row r="394" spans="1:11" ht="15" x14ac:dyDescent="0.25">
      <c r="A394" s="663" t="s">
        <v>229</v>
      </c>
      <c r="B394" s="664"/>
      <c r="C394" s="308">
        <v>0</v>
      </c>
      <c r="D394" s="308">
        <v>0</v>
      </c>
    </row>
    <row r="395" spans="1:11" ht="15" x14ac:dyDescent="0.25">
      <c r="A395" s="655" t="s">
        <v>230</v>
      </c>
      <c r="B395" s="656"/>
      <c r="C395" s="312">
        <v>5327728.25</v>
      </c>
      <c r="D395" s="312">
        <v>8088583.8600000003</v>
      </c>
    </row>
    <row r="396" spans="1:11" ht="15" x14ac:dyDescent="0.25">
      <c r="A396" s="655" t="s">
        <v>234</v>
      </c>
      <c r="B396" s="656"/>
      <c r="C396" s="308">
        <v>0</v>
      </c>
      <c r="D396" s="308">
        <v>0</v>
      </c>
    </row>
    <row r="397" spans="1:11" s="317" customFormat="1" ht="15" x14ac:dyDescent="0.25">
      <c r="A397" s="655" t="s">
        <v>232</v>
      </c>
      <c r="B397" s="656"/>
      <c r="C397" s="308">
        <v>0</v>
      </c>
      <c r="D397" s="308">
        <v>0</v>
      </c>
      <c r="E397" s="39"/>
      <c r="F397" s="39"/>
      <c r="G397" s="39"/>
      <c r="H397" s="39"/>
      <c r="I397" s="39"/>
      <c r="J397" s="39"/>
      <c r="K397" s="39"/>
    </row>
    <row r="398" spans="1:11" ht="25.5" customHeight="1" thickBot="1" x14ac:dyDescent="0.3">
      <c r="A398" s="665" t="s">
        <v>235</v>
      </c>
      <c r="B398" s="666"/>
      <c r="C398" s="312">
        <v>883248.62</v>
      </c>
      <c r="D398" s="312">
        <v>760415.98</v>
      </c>
    </row>
    <row r="399" spans="1:11" ht="29.25" customHeight="1" thickBot="1" x14ac:dyDescent="0.3">
      <c r="A399" s="667" t="s">
        <v>51</v>
      </c>
      <c r="B399" s="668"/>
      <c r="C399" s="319">
        <v>13199883.1</v>
      </c>
      <c r="D399" s="313">
        <v>16419370.279999999</v>
      </c>
    </row>
    <row r="400" spans="1:11" ht="13.5" customHeight="1" x14ac:dyDescent="0.25"/>
    <row r="403" spans="1:11" ht="25.5" customHeight="1" x14ac:dyDescent="0.25"/>
    <row r="404" spans="1:11" s="317" customFormat="1" ht="25.5" customHeight="1" x14ac:dyDescent="0.25">
      <c r="A404" s="669" t="s">
        <v>236</v>
      </c>
      <c r="B404" s="669"/>
      <c r="C404" s="669"/>
      <c r="D404" s="463"/>
      <c r="E404" s="463"/>
      <c r="F404" s="39"/>
      <c r="G404" s="39"/>
      <c r="H404" s="39"/>
      <c r="I404" s="39"/>
      <c r="J404" s="39"/>
      <c r="K404" s="39"/>
    </row>
    <row r="405" spans="1:11" ht="19.5" customHeight="1" thickBot="1" x14ac:dyDescent="0.3">
      <c r="A405" s="128"/>
      <c r="B405" s="128"/>
      <c r="C405" s="128"/>
      <c r="D405"/>
    </row>
    <row r="406" spans="1:11" ht="14.25" thickBot="1" x14ac:dyDescent="0.3">
      <c r="A406" s="675" t="s">
        <v>237</v>
      </c>
      <c r="B406" s="676"/>
      <c r="C406" s="180" t="s">
        <v>4</v>
      </c>
      <c r="D406" s="136" t="s">
        <v>7</v>
      </c>
    </row>
    <row r="407" spans="1:11" x14ac:dyDescent="0.25">
      <c r="A407" s="677" t="s">
        <v>238</v>
      </c>
      <c r="B407" s="678"/>
      <c r="C407" s="181">
        <f>SUM(C408:C414)</f>
        <v>0</v>
      </c>
      <c r="D407" s="181">
        <f>SUM(D408:D414)</f>
        <v>0</v>
      </c>
    </row>
    <row r="408" spans="1:11" x14ac:dyDescent="0.25">
      <c r="A408" s="679" t="s">
        <v>239</v>
      </c>
      <c r="B408" s="680"/>
      <c r="C408" s="182">
        <v>0</v>
      </c>
      <c r="D408" s="183">
        <v>0</v>
      </c>
    </row>
    <row r="409" spans="1:11" x14ac:dyDescent="0.25">
      <c r="A409" s="679" t="s">
        <v>240</v>
      </c>
      <c r="B409" s="680"/>
      <c r="C409" s="182">
        <v>0</v>
      </c>
      <c r="D409" s="183">
        <v>0</v>
      </c>
    </row>
    <row r="410" spans="1:11" x14ac:dyDescent="0.25">
      <c r="A410" s="583" t="s">
        <v>241</v>
      </c>
      <c r="B410" s="670"/>
      <c r="C410" s="182">
        <v>0</v>
      </c>
      <c r="D410" s="183">
        <v>0</v>
      </c>
    </row>
    <row r="411" spans="1:11" x14ac:dyDescent="0.25">
      <c r="A411" s="583" t="s">
        <v>242</v>
      </c>
      <c r="B411" s="670"/>
      <c r="C411" s="182">
        <v>0</v>
      </c>
      <c r="D411" s="183">
        <v>0</v>
      </c>
    </row>
    <row r="412" spans="1:11" x14ac:dyDescent="0.25">
      <c r="A412" s="583" t="s">
        <v>243</v>
      </c>
      <c r="B412" s="670"/>
      <c r="C412" s="182">
        <v>0</v>
      </c>
      <c r="D412" s="183">
        <v>0</v>
      </c>
    </row>
    <row r="413" spans="1:11" x14ac:dyDescent="0.25">
      <c r="A413" s="583" t="s">
        <v>244</v>
      </c>
      <c r="B413" s="670"/>
      <c r="C413" s="182">
        <v>0</v>
      </c>
      <c r="D413" s="183">
        <v>0</v>
      </c>
    </row>
    <row r="414" spans="1:11" x14ac:dyDescent="0.25">
      <c r="A414" s="583" t="s">
        <v>172</v>
      </c>
      <c r="B414" s="670"/>
      <c r="C414" s="182">
        <v>0</v>
      </c>
      <c r="D414" s="183">
        <v>0</v>
      </c>
    </row>
    <row r="415" spans="1:11" x14ac:dyDescent="0.25">
      <c r="A415" s="671" t="s">
        <v>245</v>
      </c>
      <c r="B415" s="672"/>
      <c r="C415" s="181">
        <f>C416+C417+C419</f>
        <v>0</v>
      </c>
      <c r="D415" s="184">
        <f>D416+D417+D419</f>
        <v>0</v>
      </c>
    </row>
    <row r="416" spans="1:11" ht="25.5" customHeight="1" x14ac:dyDescent="0.25">
      <c r="A416" s="673" t="s">
        <v>246</v>
      </c>
      <c r="B416" s="674"/>
      <c r="C416" s="185">
        <v>0</v>
      </c>
      <c r="D416" s="186">
        <v>0</v>
      </c>
    </row>
    <row r="417" spans="1:11" x14ac:dyDescent="0.25">
      <c r="A417" s="673" t="s">
        <v>247</v>
      </c>
      <c r="B417" s="674"/>
      <c r="C417" s="185">
        <v>0</v>
      </c>
      <c r="D417" s="186">
        <v>0</v>
      </c>
    </row>
    <row r="418" spans="1:11" x14ac:dyDescent="0.25">
      <c r="A418" s="673" t="s">
        <v>248</v>
      </c>
      <c r="B418" s="674"/>
      <c r="C418" s="185">
        <v>0</v>
      </c>
      <c r="D418" s="186">
        <v>0</v>
      </c>
    </row>
    <row r="419" spans="1:11" ht="14.25" thickBot="1" x14ac:dyDescent="0.3">
      <c r="A419" s="687" t="s">
        <v>476</v>
      </c>
      <c r="B419" s="688"/>
      <c r="C419" s="185">
        <v>0</v>
      </c>
      <c r="D419" s="186">
        <v>0</v>
      </c>
    </row>
    <row r="420" spans="1:11" x14ac:dyDescent="0.25">
      <c r="A420" s="689" t="s">
        <v>51</v>
      </c>
      <c r="B420" s="690"/>
      <c r="C420" s="349">
        <f>C407+C415</f>
        <v>0</v>
      </c>
      <c r="D420" s="349">
        <f>D407+D415</f>
        <v>0</v>
      </c>
    </row>
    <row r="421" spans="1:11" ht="24.75" customHeight="1" x14ac:dyDescent="0.25">
      <c r="A421" s="350" t="s">
        <v>484</v>
      </c>
      <c r="B421" s="350"/>
      <c r="C421" s="80">
        <v>0</v>
      </c>
      <c r="D421" s="80">
        <v>0</v>
      </c>
    </row>
    <row r="422" spans="1:11" x14ac:dyDescent="0.25">
      <c r="A422" s="695" t="s">
        <v>485</v>
      </c>
      <c r="B422" s="696"/>
      <c r="C422" s="80">
        <v>0</v>
      </c>
      <c r="D422" s="80">
        <v>0</v>
      </c>
      <c r="E422" s="317"/>
      <c r="F422" s="317"/>
      <c r="G422" s="317"/>
      <c r="H422" s="317"/>
      <c r="I422" s="317"/>
    </row>
    <row r="423" spans="1:11" x14ac:dyDescent="0.25">
      <c r="A423" s="317"/>
      <c r="B423" s="317"/>
      <c r="C423" s="317"/>
      <c r="D423" s="317"/>
      <c r="E423" s="317"/>
      <c r="F423" s="317"/>
      <c r="G423" s="317"/>
      <c r="H423" s="317"/>
      <c r="I423" s="317"/>
    </row>
    <row r="425" spans="1:11" ht="15" x14ac:dyDescent="0.25">
      <c r="A425" s="681" t="s">
        <v>249</v>
      </c>
      <c r="B425" s="682"/>
      <c r="C425" s="682"/>
      <c r="D425" s="682"/>
    </row>
    <row r="426" spans="1:11" ht="14.25" thickBot="1" x14ac:dyDescent="0.3">
      <c r="A426" s="169"/>
      <c r="B426" s="187"/>
      <c r="C426" s="169"/>
      <c r="D426" s="169"/>
    </row>
    <row r="427" spans="1:11" ht="33.75" customHeight="1" thickBot="1" x14ac:dyDescent="0.3">
      <c r="A427" s="691"/>
      <c r="B427" s="692"/>
      <c r="C427" s="188" t="s">
        <v>139</v>
      </c>
      <c r="D427" s="145" t="s">
        <v>5</v>
      </c>
    </row>
    <row r="428" spans="1:11" ht="15.75" thickBot="1" x14ac:dyDescent="0.3">
      <c r="A428" s="693" t="s">
        <v>250</v>
      </c>
      <c r="B428" s="694"/>
      <c r="C428" s="312">
        <v>53614496.090000004</v>
      </c>
      <c r="D428" s="312">
        <v>51113376.280000001</v>
      </c>
    </row>
    <row r="429" spans="1:11" ht="14.25" thickBot="1" x14ac:dyDescent="0.3">
      <c r="A429" s="648" t="s">
        <v>134</v>
      </c>
      <c r="B429" s="649"/>
      <c r="C429" s="177">
        <f>SUM(C428:C428)</f>
        <v>53614496.090000004</v>
      </c>
      <c r="D429" s="177">
        <f>SUM(D428:D428)</f>
        <v>51113376.280000001</v>
      </c>
    </row>
    <row r="430" spans="1:11" ht="15" x14ac:dyDescent="0.25">
      <c r="J430" s="438"/>
      <c r="K430" s="445"/>
    </row>
    <row r="431" spans="1:11" x14ac:dyDescent="0.25">
      <c r="J431" s="444"/>
      <c r="K431" s="445"/>
    </row>
    <row r="432" spans="1:11" ht="15" x14ac:dyDescent="0.25">
      <c r="A432" s="681" t="s">
        <v>251</v>
      </c>
      <c r="B432" s="682"/>
      <c r="C432" s="682"/>
      <c r="D432" s="682"/>
      <c r="E432" s="463"/>
      <c r="J432" s="446"/>
      <c r="K432" s="439"/>
    </row>
    <row r="433" spans="1:11" ht="15.75" thickBot="1" x14ac:dyDescent="0.3">
      <c r="A433" s="169"/>
      <c r="B433" s="169"/>
      <c r="C433" s="169"/>
      <c r="D433" s="169"/>
      <c r="E433"/>
      <c r="J433" s="440"/>
      <c r="K433" s="440"/>
    </row>
    <row r="434" spans="1:11" ht="29.25" customHeight="1" thickBot="1" x14ac:dyDescent="0.3">
      <c r="A434" s="616" t="s">
        <v>73</v>
      </c>
      <c r="B434" s="612"/>
      <c r="C434" s="109" t="s">
        <v>252</v>
      </c>
      <c r="D434" s="109" t="s">
        <v>253</v>
      </c>
      <c r="E434"/>
      <c r="J434" s="441"/>
      <c r="K434" s="439"/>
    </row>
    <row r="435" spans="1:11" ht="15.75" thickBot="1" x14ac:dyDescent="0.3">
      <c r="A435" s="683" t="s">
        <v>254</v>
      </c>
      <c r="B435" s="646"/>
      <c r="C435" s="314">
        <v>10025785.380000001</v>
      </c>
      <c r="D435" s="314">
        <v>9793668.8399999999</v>
      </c>
      <c r="E435"/>
      <c r="J435" s="441"/>
      <c r="K435" s="439"/>
    </row>
    <row r="436" spans="1:11" ht="15" x14ac:dyDescent="0.25">
      <c r="A436"/>
      <c r="B436"/>
      <c r="C436"/>
      <c r="D436"/>
      <c r="E436"/>
      <c r="J436" s="441"/>
      <c r="K436" s="439"/>
    </row>
    <row r="437" spans="1:11" ht="30.75" customHeight="1" x14ac:dyDescent="0.25">
      <c r="A437" s="684" t="s">
        <v>255</v>
      </c>
      <c r="B437" s="685"/>
      <c r="C437" s="685"/>
      <c r="D437" s="463"/>
      <c r="E437" s="463"/>
      <c r="J437" s="441"/>
      <c r="K437" s="439"/>
    </row>
    <row r="438" spans="1:11" ht="30" customHeight="1" x14ac:dyDescent="0.25">
      <c r="J438" s="442"/>
      <c r="K438" s="442"/>
    </row>
    <row r="439" spans="1:11" x14ac:dyDescent="0.2">
      <c r="J439" s="441"/>
      <c r="K439" s="439"/>
    </row>
    <row r="440" spans="1:11" x14ac:dyDescent="0.2">
      <c r="J440" s="441"/>
      <c r="K440" s="439"/>
    </row>
    <row r="441" spans="1:11" x14ac:dyDescent="0.2">
      <c r="J441" s="441"/>
      <c r="K441" s="439"/>
    </row>
    <row r="442" spans="1:11" ht="14.25" x14ac:dyDescent="0.2">
      <c r="A442" s="686" t="s">
        <v>256</v>
      </c>
      <c r="B442" s="686"/>
      <c r="C442" s="686"/>
      <c r="D442" s="686"/>
      <c r="E442" s="686"/>
      <c r="F442" s="686"/>
      <c r="G442" s="686"/>
      <c r="H442" s="686"/>
      <c r="I442" s="686"/>
      <c r="J442" s="441"/>
      <c r="K442" s="439"/>
    </row>
    <row r="443" spans="1:11" x14ac:dyDescent="0.2">
      <c r="J443" s="441"/>
      <c r="K443" s="439"/>
    </row>
    <row r="444" spans="1:11" ht="14.25" x14ac:dyDescent="0.2">
      <c r="A444" s="686" t="s">
        <v>257</v>
      </c>
      <c r="B444" s="686"/>
      <c r="C444" s="686"/>
      <c r="D444" s="686"/>
      <c r="E444" s="686"/>
      <c r="F444" s="686"/>
      <c r="G444" s="686"/>
      <c r="H444" s="686"/>
      <c r="I444" s="686"/>
      <c r="J444" s="441"/>
      <c r="K444" s="439"/>
    </row>
    <row r="445" spans="1:11" ht="17.25" thickBot="1" x14ac:dyDescent="0.3">
      <c r="A445" s="189"/>
      <c r="B445" s="189"/>
      <c r="C445" s="189"/>
      <c r="D445" s="189"/>
      <c r="E445" s="189"/>
      <c r="F445" s="189"/>
      <c r="G445" s="189"/>
      <c r="H445" s="189"/>
      <c r="I445" s="190"/>
      <c r="J445" s="443"/>
      <c r="K445" s="443"/>
    </row>
    <row r="446" spans="1:11" ht="39" customHeight="1" thickBot="1" x14ac:dyDescent="0.3">
      <c r="A446" s="565" t="s">
        <v>258</v>
      </c>
      <c r="B446" s="579" t="s">
        <v>259</v>
      </c>
      <c r="C446" s="707"/>
      <c r="D446" s="580"/>
      <c r="E446" s="675" t="s">
        <v>103</v>
      </c>
      <c r="F446" s="611"/>
      <c r="G446" s="612"/>
      <c r="H446" s="579" t="s">
        <v>260</v>
      </c>
      <c r="I446" s="707"/>
      <c r="J446" s="580"/>
      <c r="K446" s="131" t="s">
        <v>123</v>
      </c>
    </row>
    <row r="447" spans="1:11" ht="95.25" thickBot="1" x14ac:dyDescent="0.3">
      <c r="A447" s="566"/>
      <c r="B447" s="191" t="s">
        <v>261</v>
      </c>
      <c r="C447" s="192" t="s">
        <v>262</v>
      </c>
      <c r="D447" s="193" t="s">
        <v>107</v>
      </c>
      <c r="E447" s="194" t="s">
        <v>77</v>
      </c>
      <c r="F447" s="194" t="s">
        <v>263</v>
      </c>
      <c r="G447" s="195" t="s">
        <v>264</v>
      </c>
      <c r="H447" s="191" t="s">
        <v>261</v>
      </c>
      <c r="I447" s="192" t="s">
        <v>265</v>
      </c>
      <c r="J447" s="196" t="s">
        <v>266</v>
      </c>
      <c r="K447" s="431"/>
    </row>
    <row r="448" spans="1:11" ht="14.25" thickBot="1" x14ac:dyDescent="0.25">
      <c r="A448" s="353" t="s">
        <v>4</v>
      </c>
      <c r="B448" s="354">
        <v>4689095026.0600004</v>
      </c>
      <c r="C448" s="355">
        <v>0</v>
      </c>
      <c r="D448" s="355">
        <v>0</v>
      </c>
      <c r="E448" s="354">
        <v>124490684.3</v>
      </c>
      <c r="F448" s="393">
        <v>103649757.23999999</v>
      </c>
      <c r="G448" s="354">
        <v>20840927.059999999</v>
      </c>
      <c r="H448" s="354">
        <v>81826.5</v>
      </c>
      <c r="I448" s="355">
        <v>0</v>
      </c>
      <c r="J448" s="355">
        <v>0</v>
      </c>
      <c r="K448" s="356">
        <v>4813667536.8599997</v>
      </c>
    </row>
    <row r="449" spans="1:11" ht="14.25" thickBot="1" x14ac:dyDescent="0.3">
      <c r="A449" s="357" t="s">
        <v>65</v>
      </c>
      <c r="B449" s="358">
        <f t="shared" ref="B449:I449" si="1">SUM(B450:B452)</f>
        <v>442495978.78999996</v>
      </c>
      <c r="C449" s="359">
        <f t="shared" si="1"/>
        <v>0</v>
      </c>
      <c r="D449" s="360">
        <f t="shared" si="1"/>
        <v>0</v>
      </c>
      <c r="E449" s="358">
        <f t="shared" si="1"/>
        <v>0</v>
      </c>
      <c r="F449" s="358">
        <f t="shared" si="1"/>
        <v>0</v>
      </c>
      <c r="G449" s="358">
        <f t="shared" si="1"/>
        <v>0</v>
      </c>
      <c r="H449" s="358">
        <f t="shared" si="1"/>
        <v>643.20000000000005</v>
      </c>
      <c r="I449" s="358">
        <f t="shared" si="1"/>
        <v>0</v>
      </c>
      <c r="J449" s="358">
        <v>0</v>
      </c>
      <c r="K449" s="358">
        <v>442496621.99000001</v>
      </c>
    </row>
    <row r="450" spans="1:11" x14ac:dyDescent="0.2">
      <c r="A450" s="361" t="s">
        <v>267</v>
      </c>
      <c r="B450" s="362">
        <v>19376709.09</v>
      </c>
      <c r="C450" s="363">
        <v>0</v>
      </c>
      <c r="D450" s="363">
        <v>0</v>
      </c>
      <c r="E450" s="363">
        <v>0</v>
      </c>
      <c r="F450" s="363">
        <v>0</v>
      </c>
      <c r="G450" s="363">
        <v>0</v>
      </c>
      <c r="H450" s="363">
        <v>643.20000000000005</v>
      </c>
      <c r="I450" s="363">
        <v>0</v>
      </c>
      <c r="J450" s="363">
        <v>0</v>
      </c>
      <c r="K450" s="397">
        <v>19377352.289999999</v>
      </c>
    </row>
    <row r="451" spans="1:11" ht="14.25" customHeight="1" x14ac:dyDescent="0.2">
      <c r="A451" s="364" t="s">
        <v>268</v>
      </c>
      <c r="B451" s="362">
        <v>423119269.69999999</v>
      </c>
      <c r="C451" s="363">
        <v>0</v>
      </c>
      <c r="D451" s="363">
        <v>0</v>
      </c>
      <c r="E451" s="363">
        <v>0</v>
      </c>
      <c r="F451" s="363">
        <v>0</v>
      </c>
      <c r="G451" s="363">
        <v>0</v>
      </c>
      <c r="H451" s="363">
        <v>0</v>
      </c>
      <c r="I451" s="363">
        <v>0</v>
      </c>
      <c r="J451" s="363">
        <v>0</v>
      </c>
      <c r="K451" s="398">
        <v>423119269.69999999</v>
      </c>
    </row>
    <row r="452" spans="1:11" x14ac:dyDescent="0.2">
      <c r="A452" s="365" t="s">
        <v>269</v>
      </c>
      <c r="B452" s="363">
        <v>0</v>
      </c>
      <c r="C452" s="363">
        <v>0</v>
      </c>
      <c r="D452" s="363">
        <v>0</v>
      </c>
      <c r="E452" s="363">
        <v>0</v>
      </c>
      <c r="F452" s="372">
        <v>0</v>
      </c>
      <c r="G452" s="372">
        <v>0</v>
      </c>
      <c r="H452" s="363">
        <v>0</v>
      </c>
      <c r="I452" s="363">
        <v>0</v>
      </c>
      <c r="J452" s="363">
        <v>0</v>
      </c>
      <c r="K452" s="399">
        <v>0</v>
      </c>
    </row>
    <row r="453" spans="1:11" ht="14.25" thickBot="1" x14ac:dyDescent="0.25">
      <c r="A453" s="376" t="s">
        <v>486</v>
      </c>
      <c r="B453" s="363">
        <v>0</v>
      </c>
      <c r="C453" s="363">
        <v>0</v>
      </c>
      <c r="D453" s="363">
        <v>0</v>
      </c>
      <c r="E453" s="363">
        <v>0</v>
      </c>
      <c r="F453" s="374">
        <v>0</v>
      </c>
      <c r="G453" s="374">
        <v>0</v>
      </c>
      <c r="H453" s="363">
        <v>0</v>
      </c>
      <c r="I453" s="363">
        <v>0</v>
      </c>
      <c r="J453" s="363">
        <v>0</v>
      </c>
      <c r="K453" s="400">
        <v>0</v>
      </c>
    </row>
    <row r="454" spans="1:11" ht="24" customHeight="1" thickBot="1" x14ac:dyDescent="0.3">
      <c r="A454" s="357" t="s">
        <v>66</v>
      </c>
      <c r="B454" s="366">
        <f t="shared" ref="B454:I454" si="2">SUM(B455:B459)</f>
        <v>419596455.69</v>
      </c>
      <c r="C454" s="377">
        <f t="shared" si="2"/>
        <v>0</v>
      </c>
      <c r="D454" s="378">
        <f t="shared" si="2"/>
        <v>0</v>
      </c>
      <c r="E454" s="366">
        <f t="shared" si="2"/>
        <v>107119796.75999999</v>
      </c>
      <c r="F454" s="366">
        <f t="shared" si="2"/>
        <v>103649757.23999999</v>
      </c>
      <c r="G454" s="366">
        <f t="shared" si="2"/>
        <v>3470039.52</v>
      </c>
      <c r="H454" s="366">
        <f t="shared" si="2"/>
        <v>82469.7</v>
      </c>
      <c r="I454" s="366">
        <f t="shared" si="2"/>
        <v>0</v>
      </c>
      <c r="J454" s="366">
        <v>0</v>
      </c>
      <c r="K454" s="366">
        <v>526798722.14999998</v>
      </c>
    </row>
    <row r="455" spans="1:11" ht="24" x14ac:dyDescent="0.2">
      <c r="A455" s="367" t="s">
        <v>270</v>
      </c>
      <c r="B455" s="362">
        <v>105234455.69</v>
      </c>
      <c r="C455" s="363">
        <v>0</v>
      </c>
      <c r="D455" s="363">
        <v>0</v>
      </c>
      <c r="E455" s="362">
        <v>1390490.5</v>
      </c>
      <c r="F455" s="362">
        <v>0</v>
      </c>
      <c r="G455" s="362">
        <v>1390490.5</v>
      </c>
      <c r="H455" s="363">
        <v>0</v>
      </c>
      <c r="I455" s="363">
        <v>0</v>
      </c>
      <c r="J455" s="363">
        <v>0</v>
      </c>
      <c r="K455" s="397">
        <v>106624946.19</v>
      </c>
    </row>
    <row r="456" spans="1:11" x14ac:dyDescent="0.2">
      <c r="A456" s="368" t="s">
        <v>271</v>
      </c>
      <c r="B456" s="363">
        <v>0</v>
      </c>
      <c r="C456" s="363">
        <v>0</v>
      </c>
      <c r="D456" s="363">
        <v>0</v>
      </c>
      <c r="E456" s="363">
        <v>0</v>
      </c>
      <c r="F456" s="363">
        <v>0</v>
      </c>
      <c r="G456" s="363">
        <v>0</v>
      </c>
      <c r="H456" s="363">
        <v>0</v>
      </c>
      <c r="I456" s="363">
        <v>0</v>
      </c>
      <c r="J456" s="363">
        <v>0</v>
      </c>
      <c r="K456" s="398">
        <v>0</v>
      </c>
    </row>
    <row r="457" spans="1:11" x14ac:dyDescent="0.2">
      <c r="A457" s="368" t="s">
        <v>272</v>
      </c>
      <c r="B457" s="362">
        <v>314362000</v>
      </c>
      <c r="C457" s="363">
        <v>0</v>
      </c>
      <c r="D457" s="363">
        <v>0</v>
      </c>
      <c r="E457" s="363">
        <v>0</v>
      </c>
      <c r="F457" s="363">
        <v>0</v>
      </c>
      <c r="G457" s="363">
        <v>0</v>
      </c>
      <c r="H457" s="363">
        <v>0</v>
      </c>
      <c r="I457" s="363">
        <v>0</v>
      </c>
      <c r="J457" s="363">
        <v>0</v>
      </c>
      <c r="K457" s="398">
        <v>314362000</v>
      </c>
    </row>
    <row r="458" spans="1:11" ht="13.5" customHeight="1" x14ac:dyDescent="0.25">
      <c r="A458" s="368" t="s">
        <v>273</v>
      </c>
      <c r="B458" s="308">
        <v>0</v>
      </c>
      <c r="C458" s="363">
        <v>0</v>
      </c>
      <c r="D458" s="363">
        <v>0</v>
      </c>
      <c r="E458" s="362">
        <v>2079549.02</v>
      </c>
      <c r="F458" s="362">
        <v>0</v>
      </c>
      <c r="G458" s="362">
        <v>2079549.02</v>
      </c>
      <c r="H458" s="363">
        <v>0</v>
      </c>
      <c r="I458" s="363">
        <v>0</v>
      </c>
      <c r="J458" s="363">
        <v>0</v>
      </c>
      <c r="K458" s="398">
        <v>2079549.02</v>
      </c>
    </row>
    <row r="459" spans="1:11" ht="15" x14ac:dyDescent="0.25">
      <c r="A459" s="369" t="s">
        <v>274</v>
      </c>
      <c r="B459" s="308">
        <v>0</v>
      </c>
      <c r="C459" s="372">
        <v>0</v>
      </c>
      <c r="D459" s="372">
        <v>0</v>
      </c>
      <c r="E459" s="373">
        <v>103649757.23999999</v>
      </c>
      <c r="F459" s="373">
        <v>103649757.23999999</v>
      </c>
      <c r="G459" s="373">
        <v>0</v>
      </c>
      <c r="H459" s="373">
        <v>82469.7</v>
      </c>
      <c r="I459" s="372">
        <v>0</v>
      </c>
      <c r="J459" s="372">
        <v>0</v>
      </c>
      <c r="K459" s="401">
        <v>103732226.94</v>
      </c>
    </row>
    <row r="460" spans="1:11" ht="15.75" thickBot="1" x14ac:dyDescent="0.3">
      <c r="A460" s="329" t="s">
        <v>487</v>
      </c>
      <c r="B460" s="308">
        <v>0</v>
      </c>
      <c r="C460" s="374">
        <v>0</v>
      </c>
      <c r="D460" s="374">
        <v>0</v>
      </c>
      <c r="E460" s="375">
        <v>0</v>
      </c>
      <c r="F460" s="374">
        <v>0</v>
      </c>
      <c r="G460" s="375">
        <v>0</v>
      </c>
      <c r="H460" s="375">
        <v>0</v>
      </c>
      <c r="I460" s="374">
        <v>0</v>
      </c>
      <c r="J460" s="374">
        <v>0</v>
      </c>
      <c r="K460" s="400">
        <v>0</v>
      </c>
    </row>
    <row r="461" spans="1:11" ht="14.25" thickBot="1" x14ac:dyDescent="0.3">
      <c r="A461" s="370" t="s">
        <v>5</v>
      </c>
      <c r="B461" s="371">
        <f>B448+B449-B454</f>
        <v>4711994549.1600008</v>
      </c>
      <c r="C461" s="371">
        <f>D459</f>
        <v>0</v>
      </c>
      <c r="D461" s="371">
        <f t="shared" ref="D461:I461" si="3">D448+D449-D454</f>
        <v>0</v>
      </c>
      <c r="E461" s="371">
        <f t="shared" si="3"/>
        <v>17370887.540000007</v>
      </c>
      <c r="F461" s="371">
        <f t="shared" si="3"/>
        <v>0</v>
      </c>
      <c r="G461" s="371">
        <f t="shared" si="3"/>
        <v>17370887.539999999</v>
      </c>
      <c r="H461" s="371">
        <f t="shared" si="3"/>
        <v>0</v>
      </c>
      <c r="I461" s="371">
        <f t="shared" si="3"/>
        <v>0</v>
      </c>
      <c r="J461" s="371">
        <v>0</v>
      </c>
      <c r="K461" s="371">
        <v>4729365436.7000008</v>
      </c>
    </row>
    <row r="463" spans="1:11" ht="18.75" customHeight="1" x14ac:dyDescent="0.25">
      <c r="A463" s="596" t="s">
        <v>275</v>
      </c>
      <c r="B463" s="708"/>
      <c r="C463" s="708"/>
    </row>
    <row r="464" spans="1:11" ht="15" thickBot="1" x14ac:dyDescent="0.3">
      <c r="A464" s="197"/>
      <c r="B464" s="198"/>
      <c r="C464" s="198"/>
      <c r="E464" s="199"/>
      <c r="F464" s="199"/>
      <c r="G464" s="199"/>
      <c r="H464" s="199"/>
      <c r="I464" s="199"/>
    </row>
    <row r="465" spans="1:9" ht="36" customHeight="1" thickBot="1" x14ac:dyDescent="0.3">
      <c r="A465" s="697" t="s">
        <v>138</v>
      </c>
      <c r="B465" s="698"/>
      <c r="C465" s="200" t="s">
        <v>4</v>
      </c>
      <c r="D465" s="201" t="s">
        <v>7</v>
      </c>
      <c r="E465" s="169"/>
      <c r="F465" s="169"/>
      <c r="G465" s="169"/>
      <c r="H465" s="169"/>
      <c r="I465" s="169"/>
    </row>
    <row r="466" spans="1:9" ht="15" x14ac:dyDescent="0.25">
      <c r="A466" s="699" t="s">
        <v>276</v>
      </c>
      <c r="B466" s="700"/>
      <c r="C466" s="312">
        <v>111751.89</v>
      </c>
      <c r="D466" s="312">
        <v>996254.47</v>
      </c>
      <c r="E466" s="202"/>
      <c r="F466" s="202"/>
      <c r="G466" s="202"/>
      <c r="H466" s="202"/>
      <c r="I466" s="202"/>
    </row>
    <row r="467" spans="1:9" ht="15" x14ac:dyDescent="0.25">
      <c r="A467" s="701" t="s">
        <v>277</v>
      </c>
      <c r="B467" s="702"/>
      <c r="C467" s="312">
        <v>52560155.189999998</v>
      </c>
      <c r="D467" s="312">
        <v>47232094.460000001</v>
      </c>
      <c r="E467" s="203"/>
      <c r="F467" s="203"/>
      <c r="G467" s="203"/>
      <c r="H467" s="203"/>
      <c r="I467" s="203"/>
    </row>
    <row r="468" spans="1:9" ht="15" x14ac:dyDescent="0.25">
      <c r="A468" s="701" t="s">
        <v>278</v>
      </c>
      <c r="B468" s="702"/>
      <c r="C468" s="308">
        <v>0</v>
      </c>
      <c r="D468" s="308">
        <v>0</v>
      </c>
      <c r="E468" s="204"/>
      <c r="F468" s="204"/>
      <c r="G468" s="204"/>
      <c r="H468" s="204"/>
      <c r="I468" s="204"/>
    </row>
    <row r="469" spans="1:9" ht="15" x14ac:dyDescent="0.25">
      <c r="A469" s="703" t="s">
        <v>279</v>
      </c>
      <c r="B469" s="704"/>
      <c r="C469" s="320">
        <v>88169353.739999995</v>
      </c>
      <c r="D469" s="320">
        <v>93306413.030000001</v>
      </c>
    </row>
    <row r="470" spans="1:9" ht="15" x14ac:dyDescent="0.25">
      <c r="A470" s="705" t="s">
        <v>280</v>
      </c>
      <c r="B470" s="706"/>
      <c r="C470" s="308">
        <v>0</v>
      </c>
      <c r="D470" s="308">
        <v>0</v>
      </c>
    </row>
    <row r="471" spans="1:9" ht="15" x14ac:dyDescent="0.25">
      <c r="A471" s="723" t="s">
        <v>281</v>
      </c>
      <c r="B471" s="724"/>
      <c r="C471" s="312">
        <v>54071307.740000002</v>
      </c>
      <c r="D471" s="312">
        <v>4300889.84</v>
      </c>
    </row>
    <row r="472" spans="1:9" ht="23.25" customHeight="1" x14ac:dyDescent="0.25">
      <c r="A472" s="723" t="s">
        <v>282</v>
      </c>
      <c r="B472" s="724"/>
      <c r="C472" s="312">
        <v>54071307.740000002</v>
      </c>
      <c r="D472" s="312">
        <v>4300889.84</v>
      </c>
    </row>
    <row r="473" spans="1:9" ht="15" x14ac:dyDescent="0.25">
      <c r="A473" s="725" t="s">
        <v>283</v>
      </c>
      <c r="B473" s="726"/>
      <c r="C473" s="312">
        <v>4735619.32</v>
      </c>
      <c r="D473" s="312">
        <v>4178649.11</v>
      </c>
    </row>
    <row r="474" spans="1:9" ht="15" x14ac:dyDescent="0.25">
      <c r="A474" s="725" t="s">
        <v>284</v>
      </c>
      <c r="B474" s="726"/>
      <c r="C474" s="312">
        <v>46686925.090000004</v>
      </c>
      <c r="D474" s="312">
        <v>47958438.170000002</v>
      </c>
    </row>
    <row r="475" spans="1:9" ht="15" x14ac:dyDescent="0.25">
      <c r="A475" s="725" t="s">
        <v>285</v>
      </c>
      <c r="B475" s="726"/>
      <c r="C475" s="308">
        <v>0</v>
      </c>
      <c r="D475" s="308">
        <v>0</v>
      </c>
    </row>
    <row r="476" spans="1:9" ht="15" x14ac:dyDescent="0.25">
      <c r="A476" s="725" t="s">
        <v>56</v>
      </c>
      <c r="B476" s="726"/>
      <c r="C476" s="312">
        <v>36746809.329999998</v>
      </c>
      <c r="D476" s="312">
        <v>41169325.75</v>
      </c>
    </row>
    <row r="477" spans="1:9" ht="28.5" customHeight="1" thickBot="1" x14ac:dyDescent="0.3">
      <c r="A477" s="719" t="s">
        <v>286</v>
      </c>
      <c r="B477" s="720"/>
      <c r="C477" s="321">
        <v>0</v>
      </c>
      <c r="D477" s="321">
        <v>0</v>
      </c>
    </row>
    <row r="478" spans="1:9" ht="16.5" thickBot="1" x14ac:dyDescent="0.3">
      <c r="A478" s="721" t="s">
        <v>134</v>
      </c>
      <c r="B478" s="722"/>
      <c r="C478" s="322">
        <v>140841260.81999999</v>
      </c>
      <c r="D478" s="322">
        <v>141534761.96000001</v>
      </c>
    </row>
    <row r="481" spans="1:5" ht="15" customHeight="1" x14ac:dyDescent="0.25">
      <c r="A481" s="741" t="s">
        <v>287</v>
      </c>
      <c r="B481" s="741"/>
      <c r="C481" s="741"/>
      <c r="D481" s="741"/>
      <c r="E481" s="741"/>
    </row>
    <row r="482" spans="1:5" ht="15" thickBot="1" x14ac:dyDescent="0.3">
      <c r="A482" s="199"/>
      <c r="B482" s="199"/>
      <c r="C482" s="199"/>
      <c r="D482" s="199"/>
    </row>
    <row r="483" spans="1:5" ht="15" customHeight="1" x14ac:dyDescent="0.2">
      <c r="A483" s="205"/>
      <c r="B483" s="855" t="s">
        <v>288</v>
      </c>
      <c r="C483" s="856"/>
      <c r="D483" s="856"/>
      <c r="E483" s="857"/>
    </row>
    <row r="484" spans="1:5" ht="13.5" customHeight="1" x14ac:dyDescent="0.2">
      <c r="A484" s="206" t="s">
        <v>289</v>
      </c>
      <c r="B484" s="72" t="s">
        <v>290</v>
      </c>
      <c r="C484" s="852" t="s">
        <v>291</v>
      </c>
      <c r="D484" s="853"/>
      <c r="E484" s="854"/>
    </row>
    <row r="485" spans="1:5" ht="14.25" thickBot="1" x14ac:dyDescent="0.25">
      <c r="A485" s="207"/>
      <c r="B485" s="379"/>
      <c r="C485" s="379" t="s">
        <v>292</v>
      </c>
      <c r="D485" s="379" t="s">
        <v>293</v>
      </c>
      <c r="E485" s="380" t="s">
        <v>294</v>
      </c>
    </row>
    <row r="486" spans="1:5" ht="15" x14ac:dyDescent="0.25">
      <c r="A486" s="208" t="s">
        <v>295</v>
      </c>
      <c r="B486" s="381">
        <v>105698070.83</v>
      </c>
      <c r="C486" s="381">
        <v>1597342.44</v>
      </c>
      <c r="D486" s="381">
        <v>4218223.54</v>
      </c>
      <c r="E486" s="381">
        <v>52747022.409999996</v>
      </c>
    </row>
    <row r="487" spans="1:5" ht="14.25" thickBot="1" x14ac:dyDescent="0.3">
      <c r="A487" s="209" t="s">
        <v>123</v>
      </c>
      <c r="B487" s="210">
        <f>B486</f>
        <v>105698070.83</v>
      </c>
      <c r="C487" s="210">
        <f>C486</f>
        <v>1597342.44</v>
      </c>
      <c r="D487" s="210">
        <f>D486</f>
        <v>4218223.54</v>
      </c>
      <c r="E487" s="211">
        <f>E486</f>
        <v>52747022.409999996</v>
      </c>
    </row>
    <row r="490" spans="1:5" ht="14.25" customHeight="1" x14ac:dyDescent="0.25">
      <c r="A490" s="741" t="s">
        <v>296</v>
      </c>
      <c r="B490" s="741"/>
      <c r="C490" s="741"/>
      <c r="D490" s="741"/>
      <c r="E490" s="741"/>
    </row>
    <row r="491" spans="1:5" ht="15.75" thickBot="1" x14ac:dyDescent="0.3">
      <c r="A491" s="30"/>
      <c r="B491" s="30"/>
      <c r="C491" s="30"/>
    </row>
    <row r="492" spans="1:5" ht="14.25" thickBot="1" x14ac:dyDescent="0.3">
      <c r="A492" s="614" t="s">
        <v>297</v>
      </c>
      <c r="B492" s="615"/>
      <c r="C492" s="156" t="s">
        <v>467</v>
      </c>
    </row>
    <row r="493" spans="1:5" x14ac:dyDescent="0.25">
      <c r="A493" s="709"/>
      <c r="B493" s="710"/>
      <c r="C493" s="212"/>
    </row>
    <row r="494" spans="1:5" ht="27" customHeight="1" x14ac:dyDescent="0.25">
      <c r="A494" s="711" t="s">
        <v>298</v>
      </c>
      <c r="B494" s="712"/>
      <c r="C494" s="314">
        <v>58562588.390000001</v>
      </c>
    </row>
    <row r="495" spans="1:5" ht="14.25" thickBot="1" x14ac:dyDescent="0.3">
      <c r="A495" s="713"/>
      <c r="B495" s="714"/>
      <c r="C495" s="212"/>
    </row>
    <row r="496" spans="1:5" ht="14.25" thickBot="1" x14ac:dyDescent="0.3">
      <c r="A496" s="715" t="s">
        <v>173</v>
      </c>
      <c r="B496" s="716"/>
      <c r="C496" s="213">
        <f>C494</f>
        <v>58562588.390000001</v>
      </c>
    </row>
    <row r="497" spans="1:4" ht="4.5" customHeight="1" x14ac:dyDescent="0.25"/>
    <row r="499" spans="1:4" ht="14.25" x14ac:dyDescent="0.25">
      <c r="A499" s="199" t="s">
        <v>299</v>
      </c>
      <c r="B499" s="199"/>
      <c r="C499" s="199"/>
      <c r="D499" s="199"/>
    </row>
    <row r="500" spans="1:4" ht="7.5" customHeight="1" thickBot="1" x14ac:dyDescent="0.3">
      <c r="A500" s="169"/>
      <c r="B500" s="169"/>
      <c r="C500" s="169"/>
      <c r="D500" s="169"/>
    </row>
    <row r="501" spans="1:4" ht="14.25" thickBot="1" x14ac:dyDescent="0.3">
      <c r="A501" s="214" t="s">
        <v>300</v>
      </c>
      <c r="B501" s="215"/>
      <c r="C501" s="215"/>
      <c r="D501" s="216"/>
    </row>
    <row r="502" spans="1:4" ht="17.25" customHeight="1" thickBot="1" x14ac:dyDescent="0.3">
      <c r="A502" s="717" t="s">
        <v>4</v>
      </c>
      <c r="B502" s="718"/>
      <c r="C502" s="739" t="s">
        <v>301</v>
      </c>
      <c r="D502" s="740"/>
    </row>
    <row r="503" spans="1:4" ht="15" customHeight="1" thickBot="1" x14ac:dyDescent="0.3">
      <c r="A503" s="217">
        <v>0</v>
      </c>
      <c r="B503" s="218"/>
      <c r="C503" s="218">
        <v>0</v>
      </c>
      <c r="D503" s="219"/>
    </row>
    <row r="504" spans="1:4" ht="10.5" hidden="1" customHeight="1" x14ac:dyDescent="0.25"/>
    <row r="505" spans="1:4" hidden="1" x14ac:dyDescent="0.25"/>
    <row r="506" spans="1:4" ht="15" customHeight="1" x14ac:dyDescent="0.25">
      <c r="A506" s="741" t="s">
        <v>302</v>
      </c>
      <c r="B506" s="741"/>
      <c r="C506" s="741"/>
      <c r="D506" s="741"/>
    </row>
    <row r="507" spans="1:4" ht="15" x14ac:dyDescent="0.25">
      <c r="A507" s="742" t="s">
        <v>303</v>
      </c>
      <c r="B507" s="742"/>
      <c r="C507" s="742"/>
    </row>
    <row r="508" spans="1:4" ht="14.25" thickBot="1" x14ac:dyDescent="0.3">
      <c r="A508" s="220"/>
      <c r="B508" s="221"/>
      <c r="C508" s="221"/>
    </row>
    <row r="509" spans="1:4" ht="16.5" thickBot="1" x14ac:dyDescent="0.3">
      <c r="A509" s="743" t="s">
        <v>93</v>
      </c>
      <c r="B509" s="744"/>
      <c r="C509" s="156" t="s">
        <v>304</v>
      </c>
      <c r="D509" s="156" t="s">
        <v>305</v>
      </c>
    </row>
    <row r="510" spans="1:4" ht="24" customHeight="1" thickBot="1" x14ac:dyDescent="0.3">
      <c r="A510" s="745" t="s">
        <v>306</v>
      </c>
      <c r="B510" s="746"/>
      <c r="C510" s="222">
        <v>0</v>
      </c>
      <c r="D510" s="223">
        <v>0</v>
      </c>
    </row>
    <row r="511" spans="1:4" ht="14.25" customHeight="1" thickBot="1" x14ac:dyDescent="0.3">
      <c r="A511" s="747" t="s">
        <v>307</v>
      </c>
      <c r="B511" s="748"/>
      <c r="C511" s="222">
        <v>0</v>
      </c>
      <c r="D511" s="223">
        <v>0</v>
      </c>
    </row>
    <row r="512" spans="1:4" ht="14.25" thickBot="1" x14ac:dyDescent="0.3">
      <c r="A512" s="727" t="s">
        <v>308</v>
      </c>
      <c r="B512" s="728"/>
      <c r="C512" s="222">
        <v>0</v>
      </c>
      <c r="D512" s="223">
        <v>0</v>
      </c>
    </row>
    <row r="513" spans="1:4" ht="14.25" thickBot="1" x14ac:dyDescent="0.3">
      <c r="A513" s="729" t="s">
        <v>309</v>
      </c>
      <c r="B513" s="730"/>
      <c r="C513" s="222">
        <v>0</v>
      </c>
      <c r="D513" s="223">
        <v>0</v>
      </c>
    </row>
    <row r="514" spans="1:4" ht="14.25" thickBot="1" x14ac:dyDescent="0.3">
      <c r="A514" s="731" t="s">
        <v>310</v>
      </c>
      <c r="B514" s="732"/>
      <c r="C514" s="222">
        <v>0</v>
      </c>
      <c r="D514" s="223">
        <v>0</v>
      </c>
    </row>
    <row r="522" spans="1:4" ht="14.25" x14ac:dyDescent="0.25">
      <c r="A522" s="224" t="s">
        <v>311</v>
      </c>
      <c r="B522" s="224"/>
      <c r="C522" s="224"/>
    </row>
    <row r="523" spans="1:4" ht="14.25" thickBot="1" x14ac:dyDescent="0.3">
      <c r="A523" s="225"/>
      <c r="B523" s="128"/>
      <c r="C523" s="128"/>
    </row>
    <row r="524" spans="1:4" ht="26.25" thickBot="1" x14ac:dyDescent="0.3">
      <c r="A524" s="226"/>
      <c r="B524" s="227" t="s">
        <v>312</v>
      </c>
      <c r="C524" s="136" t="s">
        <v>313</v>
      </c>
    </row>
    <row r="525" spans="1:4" ht="14.25" thickBot="1" x14ac:dyDescent="0.3">
      <c r="A525" s="228" t="s">
        <v>314</v>
      </c>
      <c r="B525" s="229">
        <f>B526+B531</f>
        <v>0</v>
      </c>
      <c r="C525" s="229">
        <f>C526+C531</f>
        <v>0</v>
      </c>
    </row>
    <row r="526" spans="1:4" x14ac:dyDescent="0.25">
      <c r="A526" s="230" t="s">
        <v>315</v>
      </c>
      <c r="B526" s="231">
        <f>SUM(B528:B530)</f>
        <v>0</v>
      </c>
      <c r="C526" s="231">
        <f>SUM(C528:C530)</f>
        <v>0</v>
      </c>
    </row>
    <row r="527" spans="1:4" x14ac:dyDescent="0.25">
      <c r="A527" s="232" t="s">
        <v>95</v>
      </c>
      <c r="B527" s="233"/>
      <c r="C527" s="234"/>
    </row>
    <row r="528" spans="1:4" x14ac:dyDescent="0.25">
      <c r="A528" s="232"/>
      <c r="B528" s="233"/>
      <c r="C528" s="234"/>
    </row>
    <row r="529" spans="1:3" x14ac:dyDescent="0.25">
      <c r="A529" s="232"/>
      <c r="B529" s="233"/>
      <c r="C529" s="234"/>
    </row>
    <row r="530" spans="1:3" ht="14.25" thickBot="1" x14ac:dyDescent="0.3">
      <c r="A530" s="235"/>
      <c r="B530" s="236"/>
      <c r="C530" s="237"/>
    </row>
    <row r="531" spans="1:3" x14ac:dyDescent="0.25">
      <c r="A531" s="230" t="s">
        <v>316</v>
      </c>
      <c r="B531" s="231">
        <f>SUM(B533:B535)</f>
        <v>0</v>
      </c>
      <c r="C531" s="231">
        <f>SUM(C533:C535)</f>
        <v>0</v>
      </c>
    </row>
    <row r="532" spans="1:3" x14ac:dyDescent="0.25">
      <c r="A532" s="232" t="s">
        <v>95</v>
      </c>
      <c r="B532" s="238"/>
      <c r="C532" s="239"/>
    </row>
    <row r="533" spans="1:3" x14ac:dyDescent="0.25">
      <c r="A533" s="240"/>
      <c r="B533" s="238"/>
      <c r="C533" s="239"/>
    </row>
    <row r="534" spans="1:3" x14ac:dyDescent="0.25">
      <c r="A534" s="240"/>
      <c r="B534" s="233"/>
      <c r="C534" s="234"/>
    </row>
    <row r="535" spans="1:3" ht="14.25" thickBot="1" x14ac:dyDescent="0.3">
      <c r="A535" s="241"/>
      <c r="B535" s="236"/>
      <c r="C535" s="237"/>
    </row>
    <row r="536" spans="1:3" ht="14.25" thickBot="1" x14ac:dyDescent="0.3">
      <c r="A536" s="228" t="s">
        <v>317</v>
      </c>
      <c r="B536" s="229">
        <f>B537+B542</f>
        <v>0</v>
      </c>
      <c r="C536" s="229">
        <f>C537+C542</f>
        <v>0</v>
      </c>
    </row>
    <row r="537" spans="1:3" x14ac:dyDescent="0.25">
      <c r="A537" s="242" t="s">
        <v>315</v>
      </c>
      <c r="B537" s="238">
        <f>SUM(B539:B541)</f>
        <v>0</v>
      </c>
      <c r="C537" s="238">
        <f>SUM(C539:C541)</f>
        <v>0</v>
      </c>
    </row>
    <row r="538" spans="1:3" x14ac:dyDescent="0.25">
      <c r="A538" s="240" t="s">
        <v>95</v>
      </c>
      <c r="B538" s="233"/>
      <c r="C538" s="234"/>
    </row>
    <row r="539" spans="1:3" x14ac:dyDescent="0.25">
      <c r="A539" s="240"/>
      <c r="B539" s="233"/>
      <c r="C539" s="234"/>
    </row>
    <row r="540" spans="1:3" x14ac:dyDescent="0.25">
      <c r="A540" s="240"/>
      <c r="B540" s="233"/>
      <c r="C540" s="234"/>
    </row>
    <row r="541" spans="1:3" ht="14.25" thickBot="1" x14ac:dyDescent="0.3">
      <c r="A541" s="241"/>
      <c r="B541" s="236"/>
      <c r="C541" s="237"/>
    </row>
    <row r="542" spans="1:3" x14ac:dyDescent="0.25">
      <c r="A542" s="243" t="s">
        <v>316</v>
      </c>
      <c r="B542" s="244">
        <f>SUM(B544:B546)</f>
        <v>0</v>
      </c>
      <c r="C542" s="244">
        <f>SUM(C544:C546)</f>
        <v>0</v>
      </c>
    </row>
    <row r="543" spans="1:3" x14ac:dyDescent="0.25">
      <c r="A543" s="240" t="s">
        <v>95</v>
      </c>
      <c r="B543" s="233"/>
      <c r="C543" s="233"/>
    </row>
    <row r="544" spans="1:3" x14ac:dyDescent="0.25">
      <c r="A544" s="245"/>
      <c r="B544" s="233"/>
      <c r="C544" s="233"/>
    </row>
    <row r="545" spans="1:9" x14ac:dyDescent="0.25">
      <c r="A545" s="245"/>
      <c r="B545" s="233"/>
      <c r="C545" s="233"/>
    </row>
    <row r="546" spans="1:9" ht="15.75" thickBot="1" x14ac:dyDescent="0.3">
      <c r="A546" s="246"/>
      <c r="B546" s="247"/>
      <c r="C546" s="247"/>
    </row>
    <row r="547" spans="1:9" ht="14.25" x14ac:dyDescent="0.25">
      <c r="A547" s="224"/>
      <c r="B547" s="224"/>
      <c r="C547" s="224"/>
    </row>
    <row r="548" spans="1:9" ht="6.75" customHeight="1" x14ac:dyDescent="0.25">
      <c r="A548" s="224"/>
      <c r="B548" s="224"/>
      <c r="C548" s="224"/>
    </row>
    <row r="549" spans="1:9" ht="15" customHeight="1" x14ac:dyDescent="0.25">
      <c r="A549" s="596" t="s">
        <v>318</v>
      </c>
      <c r="B549" s="596"/>
      <c r="C549" s="596"/>
      <c r="D549" s="596"/>
      <c r="E549" s="596"/>
      <c r="F549" s="596"/>
      <c r="G549" s="596"/>
      <c r="H549" s="596"/>
      <c r="I549" s="596"/>
    </row>
    <row r="550" spans="1:9" ht="15.75" thickBot="1" x14ac:dyDescent="0.3">
      <c r="A550" s="248"/>
      <c r="B550" s="248"/>
      <c r="C550" s="248"/>
      <c r="D550" s="248"/>
      <c r="E550" s="42"/>
      <c r="F550" s="42"/>
      <c r="G550" s="42"/>
      <c r="H550" s="42"/>
      <c r="I550" s="42"/>
    </row>
    <row r="551" spans="1:9" ht="24.75" customHeight="1" thickBot="1" x14ac:dyDescent="0.3">
      <c r="A551" s="622" t="s">
        <v>319</v>
      </c>
      <c r="B551" s="733"/>
      <c r="C551" s="733"/>
      <c r="D551" s="734"/>
    </row>
    <row r="552" spans="1:9" ht="14.25" thickBot="1" x14ac:dyDescent="0.3">
      <c r="A552" s="735" t="s">
        <v>4</v>
      </c>
      <c r="B552" s="736"/>
      <c r="C552" s="737" t="s">
        <v>5</v>
      </c>
      <c r="D552" s="738"/>
    </row>
    <row r="553" spans="1:9" ht="14.25" thickBot="1" x14ac:dyDescent="0.3">
      <c r="A553" s="758">
        <v>0</v>
      </c>
      <c r="B553" s="759"/>
      <c r="C553" s="758">
        <v>0</v>
      </c>
      <c r="D553" s="759"/>
    </row>
    <row r="554" spans="1:9" ht="14.25" x14ac:dyDescent="0.25">
      <c r="A554" s="224"/>
      <c r="B554" s="224"/>
      <c r="C554" s="224"/>
    </row>
    <row r="555" spans="1:9" ht="4.5" customHeight="1" x14ac:dyDescent="0.25">
      <c r="A555" s="224"/>
      <c r="B555" s="224"/>
      <c r="C555" s="224"/>
    </row>
    <row r="556" spans="1:9" ht="0.75" customHeight="1" x14ac:dyDescent="0.25">
      <c r="A556" s="224"/>
      <c r="B556" s="224"/>
      <c r="C556" s="224"/>
    </row>
    <row r="557" spans="1:9" ht="14.25" hidden="1" x14ac:dyDescent="0.25">
      <c r="A557" s="224"/>
      <c r="B557" s="224"/>
      <c r="C557" s="224"/>
    </row>
    <row r="558" spans="1:9" ht="14.25" hidden="1" x14ac:dyDescent="0.25">
      <c r="A558" s="224"/>
      <c r="B558" s="224"/>
      <c r="C558" s="224"/>
    </row>
    <row r="559" spans="1:9" ht="14.25" hidden="1" x14ac:dyDescent="0.25">
      <c r="A559" s="224"/>
      <c r="B559" s="224"/>
      <c r="C559" s="224"/>
    </row>
    <row r="560" spans="1:9" ht="14.25" hidden="1" x14ac:dyDescent="0.25">
      <c r="A560" s="224"/>
      <c r="B560" s="224"/>
      <c r="C560" s="224"/>
    </row>
    <row r="561" spans="1:7" ht="14.25" hidden="1" x14ac:dyDescent="0.25">
      <c r="A561" s="224"/>
      <c r="B561" s="224"/>
      <c r="C561" s="224"/>
    </row>
    <row r="562" spans="1:7" ht="14.25" hidden="1" x14ac:dyDescent="0.25">
      <c r="A562" s="224"/>
      <c r="B562" s="224"/>
      <c r="C562" s="224"/>
    </row>
    <row r="563" spans="1:7" ht="14.25" x14ac:dyDescent="0.25">
      <c r="A563" s="224" t="s">
        <v>320</v>
      </c>
      <c r="B563" s="224"/>
      <c r="C563" s="224"/>
    </row>
    <row r="564" spans="1:7" ht="14.25" x14ac:dyDescent="0.25">
      <c r="A564" s="578" t="s">
        <v>321</v>
      </c>
      <c r="B564" s="578"/>
      <c r="C564" s="578"/>
    </row>
    <row r="565" spans="1:7" ht="15" thickBot="1" x14ac:dyDescent="0.3">
      <c r="A565" s="224"/>
      <c r="B565" s="224"/>
      <c r="C565" s="224"/>
    </row>
    <row r="566" spans="1:7" ht="24.75" thickBot="1" x14ac:dyDescent="0.3">
      <c r="A566" s="874" t="s">
        <v>322</v>
      </c>
      <c r="B566" s="875"/>
      <c r="C566" s="875"/>
      <c r="D566" s="876"/>
      <c r="E566" s="249" t="s">
        <v>312</v>
      </c>
      <c r="F566" s="250" t="s">
        <v>313</v>
      </c>
      <c r="G566" s="251"/>
    </row>
    <row r="567" spans="1:7" ht="15.75" thickBot="1" x14ac:dyDescent="0.3">
      <c r="A567" s="769" t="s">
        <v>323</v>
      </c>
      <c r="B567" s="770"/>
      <c r="C567" s="770"/>
      <c r="D567" s="771"/>
      <c r="E567" s="382">
        <f>SUM(E568:E575)</f>
        <v>875749.22</v>
      </c>
      <c r="F567" s="382">
        <f>SUM(F568:F575)</f>
        <v>4703438.0600000005</v>
      </c>
      <c r="G567" s="252"/>
    </row>
    <row r="568" spans="1:7" ht="15" x14ac:dyDescent="0.25">
      <c r="A568" s="760" t="s">
        <v>324</v>
      </c>
      <c r="B568" s="761"/>
      <c r="C568" s="761"/>
      <c r="D568" s="762"/>
      <c r="E568" s="312">
        <v>675584.4</v>
      </c>
      <c r="F568" s="312">
        <v>1040748.95</v>
      </c>
      <c r="G568" s="115"/>
    </row>
    <row r="569" spans="1:7" ht="15" x14ac:dyDescent="0.25">
      <c r="A569" s="749" t="s">
        <v>325</v>
      </c>
      <c r="B569" s="750"/>
      <c r="C569" s="750"/>
      <c r="D569" s="751"/>
      <c r="E569" s="308">
        <v>0</v>
      </c>
      <c r="F569" s="312">
        <v>3564820.63</v>
      </c>
      <c r="G569" s="115"/>
    </row>
    <row r="570" spans="1:7" ht="15" x14ac:dyDescent="0.25">
      <c r="A570" s="749" t="s">
        <v>326</v>
      </c>
      <c r="B570" s="750"/>
      <c r="C570" s="750"/>
      <c r="D570" s="751"/>
      <c r="E570" s="308">
        <v>0</v>
      </c>
      <c r="F570" s="308">
        <v>0</v>
      </c>
      <c r="G570" s="115"/>
    </row>
    <row r="571" spans="1:7" ht="15" x14ac:dyDescent="0.25">
      <c r="A571" s="752" t="s">
        <v>327</v>
      </c>
      <c r="B571" s="753"/>
      <c r="C571" s="753"/>
      <c r="D571" s="754"/>
      <c r="E571" s="308">
        <v>0</v>
      </c>
      <c r="F571" s="308">
        <v>0</v>
      </c>
      <c r="G571" s="115"/>
    </row>
    <row r="572" spans="1:7" ht="15" customHeight="1" x14ac:dyDescent="0.25">
      <c r="A572" s="749" t="s">
        <v>328</v>
      </c>
      <c r="B572" s="750"/>
      <c r="C572" s="750"/>
      <c r="D572" s="751"/>
      <c r="E572" s="312">
        <v>142877.23000000001</v>
      </c>
      <c r="F572" s="312">
        <v>52490.15</v>
      </c>
      <c r="G572" s="115"/>
    </row>
    <row r="573" spans="1:7" ht="15" customHeight="1" x14ac:dyDescent="0.25">
      <c r="A573" s="755" t="s">
        <v>329</v>
      </c>
      <c r="B573" s="756"/>
      <c r="C573" s="756"/>
      <c r="D573" s="757"/>
      <c r="E573" s="308">
        <v>0</v>
      </c>
      <c r="F573" s="308">
        <v>0</v>
      </c>
      <c r="G573" s="115"/>
    </row>
    <row r="574" spans="1:7" ht="15" customHeight="1" x14ac:dyDescent="0.25">
      <c r="A574" s="755" t="s">
        <v>330</v>
      </c>
      <c r="B574" s="756"/>
      <c r="C574" s="756"/>
      <c r="D574" s="757"/>
      <c r="E574" s="308">
        <v>0</v>
      </c>
      <c r="F574" s="308">
        <v>0</v>
      </c>
      <c r="G574" s="115"/>
    </row>
    <row r="575" spans="1:7" ht="15.75" customHeight="1" thickBot="1" x14ac:dyDescent="0.3">
      <c r="A575" s="766" t="s">
        <v>331</v>
      </c>
      <c r="B575" s="767"/>
      <c r="C575" s="767"/>
      <c r="D575" s="768"/>
      <c r="E575" s="312">
        <v>57287.59</v>
      </c>
      <c r="F575" s="312">
        <v>45378.33</v>
      </c>
      <c r="G575" s="115"/>
    </row>
    <row r="576" spans="1:7" ht="14.25" customHeight="1" thickBot="1" x14ac:dyDescent="0.3">
      <c r="A576" s="769" t="s">
        <v>332</v>
      </c>
      <c r="B576" s="770"/>
      <c r="C576" s="770"/>
      <c r="D576" s="771"/>
      <c r="E576" s="253">
        <v>0</v>
      </c>
      <c r="F576" s="254">
        <v>0</v>
      </c>
      <c r="G576" s="255"/>
    </row>
    <row r="577" spans="1:7" ht="14.25" customHeight="1" thickBot="1" x14ac:dyDescent="0.3">
      <c r="A577" s="772" t="s">
        <v>333</v>
      </c>
      <c r="B577" s="773"/>
      <c r="C577" s="773"/>
      <c r="D577" s="774"/>
      <c r="E577" s="256">
        <v>0</v>
      </c>
      <c r="F577" s="257">
        <v>0</v>
      </c>
      <c r="G577" s="255"/>
    </row>
    <row r="578" spans="1:7" ht="14.25" customHeight="1" thickBot="1" x14ac:dyDescent="0.3">
      <c r="A578" s="772" t="s">
        <v>334</v>
      </c>
      <c r="B578" s="773"/>
      <c r="C578" s="773"/>
      <c r="D578" s="774"/>
      <c r="E578" s="253">
        <v>0</v>
      </c>
      <c r="F578" s="254">
        <v>0</v>
      </c>
      <c r="G578" s="255"/>
    </row>
    <row r="579" spans="1:7" ht="14.25" customHeight="1" thickBot="1" x14ac:dyDescent="0.3">
      <c r="A579" s="775" t="s">
        <v>335</v>
      </c>
      <c r="B579" s="776"/>
      <c r="C579" s="776"/>
      <c r="D579" s="777"/>
      <c r="E579" s="253">
        <v>0</v>
      </c>
      <c r="F579" s="254">
        <v>0</v>
      </c>
      <c r="G579" s="255"/>
    </row>
    <row r="580" spans="1:7" ht="15.75" customHeight="1" thickBot="1" x14ac:dyDescent="0.3">
      <c r="A580" s="775" t="s">
        <v>336</v>
      </c>
      <c r="B580" s="776"/>
      <c r="C580" s="776"/>
      <c r="D580" s="777"/>
      <c r="E580" s="382">
        <f>E581+E589+E592+E595</f>
        <v>11676289941.26</v>
      </c>
      <c r="F580" s="382">
        <f>SUM(F581+F589+F592+F595)</f>
        <v>12900691253.820002</v>
      </c>
      <c r="G580" s="252"/>
    </row>
    <row r="581" spans="1:7" ht="15" x14ac:dyDescent="0.25">
      <c r="A581" s="760" t="s">
        <v>337</v>
      </c>
      <c r="B581" s="761"/>
      <c r="C581" s="761"/>
      <c r="D581" s="762"/>
      <c r="E581" s="312">
        <v>1388125157.8299999</v>
      </c>
      <c r="F581" s="312">
        <v>1377323613.4200001</v>
      </c>
      <c r="G581" s="258"/>
    </row>
    <row r="582" spans="1:7" ht="15" x14ac:dyDescent="0.25">
      <c r="A582" s="763" t="s">
        <v>338</v>
      </c>
      <c r="B582" s="764"/>
      <c r="C582" s="764"/>
      <c r="D582" s="765"/>
      <c r="E582" s="312">
        <v>589788320.96000004</v>
      </c>
      <c r="F582" s="312">
        <v>629367592.48000002</v>
      </c>
      <c r="G582" s="259"/>
    </row>
    <row r="583" spans="1:7" ht="15" x14ac:dyDescent="0.25">
      <c r="A583" s="763" t="s">
        <v>339</v>
      </c>
      <c r="B583" s="764"/>
      <c r="C583" s="764"/>
      <c r="D583" s="765"/>
      <c r="E583" s="308">
        <v>0</v>
      </c>
      <c r="F583" s="308">
        <v>0</v>
      </c>
      <c r="G583" s="259"/>
    </row>
    <row r="584" spans="1:7" ht="15" x14ac:dyDescent="0.25">
      <c r="A584" s="763" t="s">
        <v>340</v>
      </c>
      <c r="B584" s="764"/>
      <c r="C584" s="764"/>
      <c r="D584" s="765"/>
      <c r="E584" s="312">
        <v>636081144.72000003</v>
      </c>
      <c r="F584" s="312">
        <v>581949382.83000004</v>
      </c>
      <c r="G584" s="259"/>
    </row>
    <row r="585" spans="1:7" ht="15" x14ac:dyDescent="0.25">
      <c r="A585" s="763" t="s">
        <v>341</v>
      </c>
      <c r="B585" s="764"/>
      <c r="C585" s="764"/>
      <c r="D585" s="765"/>
      <c r="E585" s="312">
        <v>226318.75</v>
      </c>
      <c r="F585" s="312">
        <v>315263</v>
      </c>
      <c r="G585" s="259"/>
    </row>
    <row r="586" spans="1:7" ht="15" x14ac:dyDescent="0.25">
      <c r="A586" s="763" t="s">
        <v>342</v>
      </c>
      <c r="B586" s="764"/>
      <c r="C586" s="764"/>
      <c r="D586" s="765"/>
      <c r="E586" s="308">
        <v>0</v>
      </c>
      <c r="F586" s="308">
        <v>0</v>
      </c>
      <c r="G586" s="259"/>
    </row>
    <row r="587" spans="1:7" ht="15" x14ac:dyDescent="0.25">
      <c r="A587" s="763" t="s">
        <v>343</v>
      </c>
      <c r="B587" s="764"/>
      <c r="C587" s="764"/>
      <c r="D587" s="765"/>
      <c r="E587" s="312">
        <v>94582409.370000005</v>
      </c>
      <c r="F587" s="312">
        <v>95805976.709999993</v>
      </c>
      <c r="G587" s="259"/>
    </row>
    <row r="588" spans="1:7" ht="15" customHeight="1" x14ac:dyDescent="0.25">
      <c r="A588" s="763" t="s">
        <v>344</v>
      </c>
      <c r="B588" s="764"/>
      <c r="C588" s="764"/>
      <c r="D588" s="765"/>
      <c r="E588" s="312">
        <v>67446964.030000001</v>
      </c>
      <c r="F588" s="312">
        <v>69885398.400000006</v>
      </c>
      <c r="G588" s="259"/>
    </row>
    <row r="589" spans="1:7" ht="15" x14ac:dyDescent="0.25">
      <c r="A589" s="755" t="s">
        <v>345</v>
      </c>
      <c r="B589" s="756"/>
      <c r="C589" s="756"/>
      <c r="D589" s="757"/>
      <c r="E589" s="312">
        <v>5765311672.8999996</v>
      </c>
      <c r="F589" s="312">
        <v>6657979589.6999998</v>
      </c>
      <c r="G589" s="258"/>
    </row>
    <row r="590" spans="1:7" ht="15" x14ac:dyDescent="0.25">
      <c r="A590" s="763" t="s">
        <v>346</v>
      </c>
      <c r="B590" s="764"/>
      <c r="C590" s="764"/>
      <c r="D590" s="765"/>
      <c r="E590" s="312">
        <v>5040924342</v>
      </c>
      <c r="F590" s="312">
        <v>5751908918</v>
      </c>
      <c r="G590" s="259"/>
    </row>
    <row r="591" spans="1:7" ht="15" x14ac:dyDescent="0.25">
      <c r="A591" s="763" t="s">
        <v>347</v>
      </c>
      <c r="B591" s="764"/>
      <c r="C591" s="764"/>
      <c r="D591" s="765"/>
      <c r="E591" s="312">
        <v>724387330.89999998</v>
      </c>
      <c r="F591" s="312">
        <v>906070671.70000005</v>
      </c>
      <c r="G591" s="259"/>
    </row>
    <row r="592" spans="1:7" ht="15" x14ac:dyDescent="0.25">
      <c r="A592" s="749" t="s">
        <v>348</v>
      </c>
      <c r="B592" s="750"/>
      <c r="C592" s="750"/>
      <c r="D592" s="751"/>
      <c r="E592" s="312">
        <v>3776447934.2600002</v>
      </c>
      <c r="F592" s="312">
        <v>4126895408.3299999</v>
      </c>
      <c r="G592" s="258"/>
    </row>
    <row r="593" spans="1:7" ht="12.75" customHeight="1" x14ac:dyDescent="0.25">
      <c r="A593" s="763" t="s">
        <v>349</v>
      </c>
      <c r="B593" s="764"/>
      <c r="C593" s="764"/>
      <c r="D593" s="765"/>
      <c r="E593" s="312">
        <v>1938287347.26</v>
      </c>
      <c r="F593" s="312">
        <v>2102414723.3299999</v>
      </c>
      <c r="G593" s="259"/>
    </row>
    <row r="594" spans="1:7" ht="15" x14ac:dyDescent="0.25">
      <c r="A594" s="763" t="s">
        <v>350</v>
      </c>
      <c r="B594" s="764"/>
      <c r="C594" s="764"/>
      <c r="D594" s="765"/>
      <c r="E594" s="312">
        <v>1838160587</v>
      </c>
      <c r="F594" s="312">
        <v>2024480685</v>
      </c>
      <c r="G594" s="259"/>
    </row>
    <row r="595" spans="1:7" ht="15" x14ac:dyDescent="0.25">
      <c r="A595" s="749" t="s">
        <v>351</v>
      </c>
      <c r="B595" s="750"/>
      <c r="C595" s="750"/>
      <c r="D595" s="751"/>
      <c r="E595" s="312">
        <v>746405176.26999998</v>
      </c>
      <c r="F595" s="312">
        <v>738492642.37</v>
      </c>
      <c r="G595" s="258"/>
    </row>
    <row r="596" spans="1:7" ht="15" x14ac:dyDescent="0.25">
      <c r="A596" s="763" t="s">
        <v>352</v>
      </c>
      <c r="B596" s="764"/>
      <c r="C596" s="764"/>
      <c r="D596" s="765"/>
      <c r="E596" s="312">
        <v>131253400.22</v>
      </c>
      <c r="F596" s="312">
        <v>121684825.83</v>
      </c>
      <c r="G596" s="115"/>
    </row>
    <row r="597" spans="1:7" ht="15" x14ac:dyDescent="0.25">
      <c r="A597" s="763" t="s">
        <v>353</v>
      </c>
      <c r="B597" s="764"/>
      <c r="C597" s="764"/>
      <c r="D597" s="765"/>
      <c r="E597" s="308">
        <v>0</v>
      </c>
      <c r="F597" s="308">
        <v>0</v>
      </c>
      <c r="G597" s="115"/>
    </row>
    <row r="598" spans="1:7" ht="15" x14ac:dyDescent="0.25">
      <c r="A598" s="763" t="s">
        <v>354</v>
      </c>
      <c r="B598" s="764"/>
      <c r="C598" s="764"/>
      <c r="D598" s="765"/>
      <c r="E598" s="308">
        <v>0</v>
      </c>
      <c r="F598" s="308">
        <v>0</v>
      </c>
      <c r="G598" s="115"/>
    </row>
    <row r="599" spans="1:7" ht="15" x14ac:dyDescent="0.25">
      <c r="A599" s="763" t="s">
        <v>355</v>
      </c>
      <c r="B599" s="764"/>
      <c r="C599" s="764"/>
      <c r="D599" s="765"/>
      <c r="E599" s="308">
        <v>0</v>
      </c>
      <c r="F599" s="308">
        <v>0</v>
      </c>
      <c r="G599" s="115"/>
    </row>
    <row r="600" spans="1:7" ht="15" x14ac:dyDescent="0.25">
      <c r="A600" s="763" t="s">
        <v>356</v>
      </c>
      <c r="B600" s="764"/>
      <c r="C600" s="764"/>
      <c r="D600" s="765"/>
      <c r="E600" s="312">
        <v>17326404.379999999</v>
      </c>
      <c r="F600" s="312">
        <v>16404084.08</v>
      </c>
      <c r="G600" s="115"/>
    </row>
    <row r="601" spans="1:7" ht="15" x14ac:dyDescent="0.25">
      <c r="A601" s="763" t="s">
        <v>357</v>
      </c>
      <c r="B601" s="764"/>
      <c r="C601" s="764"/>
      <c r="D601" s="765"/>
      <c r="E601" s="312">
        <v>22193170.640000001</v>
      </c>
      <c r="F601" s="312">
        <v>15619396.949999999</v>
      </c>
      <c r="G601" s="115"/>
    </row>
    <row r="602" spans="1:7" ht="15" x14ac:dyDescent="0.25">
      <c r="A602" s="763" t="s">
        <v>358</v>
      </c>
      <c r="B602" s="764"/>
      <c r="C602" s="764"/>
      <c r="D602" s="765"/>
      <c r="E602" s="312">
        <v>75750058.540000007</v>
      </c>
      <c r="F602" s="312">
        <v>85372594.599999994</v>
      </c>
      <c r="G602" s="115"/>
    </row>
    <row r="603" spans="1:7" ht="15" x14ac:dyDescent="0.25">
      <c r="A603" s="763" t="s">
        <v>359</v>
      </c>
      <c r="B603" s="764"/>
      <c r="C603" s="764"/>
      <c r="D603" s="765"/>
      <c r="E603" s="312">
        <v>52106996.079999998</v>
      </c>
      <c r="F603" s="312">
        <v>54770142.869999997</v>
      </c>
      <c r="G603" s="115"/>
    </row>
    <row r="604" spans="1:7" ht="15" customHeight="1" x14ac:dyDescent="0.25">
      <c r="A604" s="763" t="s">
        <v>360</v>
      </c>
      <c r="B604" s="764"/>
      <c r="C604" s="764"/>
      <c r="D604" s="765"/>
      <c r="E604" s="312">
        <v>54816442.549999997</v>
      </c>
      <c r="F604" s="312">
        <v>58368988.630000003</v>
      </c>
      <c r="G604" s="115"/>
    </row>
    <row r="605" spans="1:7" ht="15" customHeight="1" x14ac:dyDescent="0.25">
      <c r="A605" s="778" t="s">
        <v>361</v>
      </c>
      <c r="B605" s="779"/>
      <c r="C605" s="779"/>
      <c r="D605" s="780"/>
      <c r="E605" s="308">
        <v>0</v>
      </c>
      <c r="F605" s="308">
        <v>0</v>
      </c>
      <c r="G605" s="115"/>
    </row>
    <row r="606" spans="1:7" ht="15" customHeight="1" x14ac:dyDescent="0.25">
      <c r="A606" s="778" t="s">
        <v>362</v>
      </c>
      <c r="B606" s="779"/>
      <c r="C606" s="779"/>
      <c r="D606" s="780"/>
      <c r="E606" s="308">
        <v>0</v>
      </c>
      <c r="F606" s="308">
        <v>0</v>
      </c>
      <c r="G606" s="115"/>
    </row>
    <row r="607" spans="1:7" ht="15" customHeight="1" x14ac:dyDescent="0.25">
      <c r="A607" s="778" t="s">
        <v>363</v>
      </c>
      <c r="B607" s="779"/>
      <c r="C607" s="779"/>
      <c r="D607" s="780"/>
      <c r="E607" s="312">
        <v>8241265.1900000004</v>
      </c>
      <c r="F607" s="312">
        <v>7682190.5499999998</v>
      </c>
      <c r="G607" s="115"/>
    </row>
    <row r="608" spans="1:7" ht="15.75" customHeight="1" x14ac:dyDescent="0.25">
      <c r="A608" s="778" t="s">
        <v>364</v>
      </c>
      <c r="B608" s="779"/>
      <c r="C608" s="779"/>
      <c r="D608" s="780"/>
      <c r="E608" s="312">
        <v>307309000.97000003</v>
      </c>
      <c r="F608" s="312">
        <v>318259538.01999998</v>
      </c>
      <c r="G608" s="115"/>
    </row>
    <row r="609" spans="1:11" ht="15.75" customHeight="1" thickBot="1" x14ac:dyDescent="0.3">
      <c r="A609" s="781" t="s">
        <v>365</v>
      </c>
      <c r="B609" s="782"/>
      <c r="C609" s="782"/>
      <c r="D609" s="783"/>
      <c r="E609" s="312">
        <v>77408437.700000003</v>
      </c>
      <c r="F609" s="312">
        <v>60330880.840000004</v>
      </c>
      <c r="G609" s="115"/>
    </row>
    <row r="610" spans="1:11" ht="15" customHeight="1" thickBot="1" x14ac:dyDescent="0.3">
      <c r="A610" s="784" t="s">
        <v>366</v>
      </c>
      <c r="B610" s="785"/>
      <c r="C610" s="785"/>
      <c r="D610" s="786"/>
      <c r="E610" s="383">
        <f>SUM(E567+E576+E577+E578+E579+E580)</f>
        <v>11677165690.48</v>
      </c>
      <c r="F610" s="383">
        <f>SUM(F567+F576+F577+F578+F579+F580)</f>
        <v>12905394691.880001</v>
      </c>
      <c r="G610" s="252"/>
    </row>
    <row r="612" spans="1:11" ht="15" customHeight="1" thickBot="1" x14ac:dyDescent="0.25">
      <c r="A612" s="483" t="s">
        <v>367</v>
      </c>
      <c r="B612" s="483"/>
      <c r="C612" s="483"/>
      <c r="D612" s="483"/>
    </row>
    <row r="613" spans="1:11" ht="31.5" x14ac:dyDescent="0.25">
      <c r="A613" s="423" t="s">
        <v>368</v>
      </c>
      <c r="B613" s="424"/>
      <c r="C613" s="425" t="s">
        <v>312</v>
      </c>
      <c r="D613" s="425" t="s">
        <v>313</v>
      </c>
    </row>
    <row r="614" spans="1:11" ht="15.75" customHeight="1" thickBot="1" x14ac:dyDescent="0.3">
      <c r="A614" s="427"/>
      <c r="B614" s="428"/>
      <c r="C614" s="426"/>
      <c r="D614" s="426"/>
    </row>
    <row r="615" spans="1:11" ht="15.75" customHeight="1" x14ac:dyDescent="0.25">
      <c r="A615" s="429" t="s">
        <v>369</v>
      </c>
      <c r="B615" s="430"/>
      <c r="C615" s="312">
        <v>4847198.04</v>
      </c>
      <c r="D615" s="312">
        <v>2936751.97</v>
      </c>
    </row>
    <row r="616" spans="1:11" ht="15" x14ac:dyDescent="0.25">
      <c r="A616" s="417" t="s">
        <v>370</v>
      </c>
      <c r="B616" s="418"/>
      <c r="C616" s="312">
        <v>10447903.57</v>
      </c>
      <c r="D616" s="312">
        <v>17025697.109999999</v>
      </c>
    </row>
    <row r="617" spans="1:11" ht="15" x14ac:dyDescent="0.25">
      <c r="A617" s="419" t="s">
        <v>371</v>
      </c>
      <c r="B617" s="420"/>
      <c r="C617" s="312">
        <v>443262035.89999998</v>
      </c>
      <c r="D617" s="312">
        <v>518953954.93000001</v>
      </c>
      <c r="J617" s="317"/>
      <c r="K617" s="317"/>
    </row>
    <row r="618" spans="1:11" ht="51" x14ac:dyDescent="0.25">
      <c r="A618" s="413" t="s">
        <v>372</v>
      </c>
      <c r="B618" s="414"/>
      <c r="C618" s="312">
        <v>4672125.55</v>
      </c>
      <c r="D618" s="312">
        <v>5184130.5599999996</v>
      </c>
      <c r="J618" s="317"/>
      <c r="K618" s="317"/>
    </row>
    <row r="619" spans="1:11" ht="76.5" x14ac:dyDescent="0.25">
      <c r="A619" s="421" t="s">
        <v>373</v>
      </c>
      <c r="B619" s="422"/>
      <c r="C619" s="312">
        <v>16335.04</v>
      </c>
      <c r="D619" s="312">
        <v>41377.35</v>
      </c>
      <c r="J619" s="317"/>
      <c r="K619" s="317"/>
    </row>
    <row r="620" spans="1:11" ht="38.25" x14ac:dyDescent="0.25">
      <c r="A620" s="421" t="s">
        <v>374</v>
      </c>
      <c r="B620" s="422"/>
      <c r="C620" s="312">
        <v>910978.14</v>
      </c>
      <c r="D620" s="312">
        <v>1133954.6599999999</v>
      </c>
      <c r="J620" s="317"/>
      <c r="K620" s="317"/>
    </row>
    <row r="621" spans="1:11" ht="25.5" x14ac:dyDescent="0.25">
      <c r="A621" s="421" t="s">
        <v>375</v>
      </c>
      <c r="B621" s="422"/>
      <c r="C621" s="312">
        <v>149591.75</v>
      </c>
      <c r="D621" s="312">
        <v>179250.81</v>
      </c>
      <c r="J621" s="317"/>
      <c r="K621" s="317"/>
    </row>
    <row r="622" spans="1:11" ht="36" x14ac:dyDescent="0.25">
      <c r="A622" s="411" t="s">
        <v>376</v>
      </c>
      <c r="B622" s="412"/>
      <c r="C622" s="312">
        <v>3499203.31</v>
      </c>
      <c r="D622" s="312">
        <v>3149060.47</v>
      </c>
    </row>
    <row r="623" spans="1:11" ht="51" x14ac:dyDescent="0.25">
      <c r="A623" s="413" t="s">
        <v>377</v>
      </c>
      <c r="B623" s="414"/>
      <c r="C623" s="312">
        <v>7017742.3799999999</v>
      </c>
      <c r="D623" s="312">
        <v>7720226.4900000002</v>
      </c>
    </row>
    <row r="624" spans="1:11" ht="15" customHeight="1" thickBot="1" x14ac:dyDescent="0.3">
      <c r="A624" s="415" t="s">
        <v>56</v>
      </c>
      <c r="B624" s="416"/>
      <c r="C624" s="308">
        <v>0</v>
      </c>
      <c r="D624" s="308">
        <v>0</v>
      </c>
    </row>
    <row r="625" spans="1:11" ht="16.5" thickBot="1" x14ac:dyDescent="0.3">
      <c r="A625" s="801" t="s">
        <v>123</v>
      </c>
      <c r="B625" s="802"/>
      <c r="C625" s="260">
        <f>SUM(C615:C624)</f>
        <v>474823113.68000001</v>
      </c>
      <c r="D625" s="260">
        <f>SUM(D615:D624)</f>
        <v>556324404.3499999</v>
      </c>
    </row>
    <row r="627" spans="1:11" ht="4.5" customHeight="1" x14ac:dyDescent="0.25"/>
    <row r="628" spans="1:11" ht="14.25" x14ac:dyDescent="0.25">
      <c r="A628" s="578" t="s">
        <v>378</v>
      </c>
      <c r="B628" s="578"/>
      <c r="C628" s="578"/>
    </row>
    <row r="629" spans="1:11" ht="15" thickBot="1" x14ac:dyDescent="0.3">
      <c r="A629" s="224"/>
      <c r="B629" s="224"/>
      <c r="C629" s="224"/>
    </row>
    <row r="630" spans="1:11" ht="26.25" thickBot="1" x14ac:dyDescent="0.3">
      <c r="A630" s="871" t="s">
        <v>379</v>
      </c>
      <c r="B630" s="872"/>
      <c r="C630" s="872"/>
      <c r="D630" s="873"/>
      <c r="E630" s="227" t="s">
        <v>312</v>
      </c>
      <c r="F630" s="136" t="s">
        <v>313</v>
      </c>
    </row>
    <row r="631" spans="1:11" ht="14.25" customHeight="1" thickBot="1" x14ac:dyDescent="0.3">
      <c r="A631" s="643" t="s">
        <v>380</v>
      </c>
      <c r="B631" s="787"/>
      <c r="C631" s="787"/>
      <c r="D631" s="788"/>
      <c r="E631" s="261">
        <f>E632+E633+E634</f>
        <v>33550468.490000002</v>
      </c>
      <c r="F631" s="261">
        <f>F632+F633+F634</f>
        <v>19375999.349999998</v>
      </c>
    </row>
    <row r="632" spans="1:11" s="317" customFormat="1" ht="15" customHeight="1" x14ac:dyDescent="0.25">
      <c r="A632" s="789" t="s">
        <v>381</v>
      </c>
      <c r="B632" s="790"/>
      <c r="C632" s="790"/>
      <c r="D632" s="791"/>
      <c r="E632" s="312">
        <v>33535551.710000001</v>
      </c>
      <c r="F632" s="312">
        <v>18710119.879999999</v>
      </c>
      <c r="G632" s="39"/>
      <c r="H632" s="39"/>
      <c r="I632" s="39"/>
      <c r="J632" s="39"/>
      <c r="K632" s="39"/>
    </row>
    <row r="633" spans="1:11" s="317" customFormat="1" ht="15" customHeight="1" x14ac:dyDescent="0.25">
      <c r="A633" s="792" t="s">
        <v>382</v>
      </c>
      <c r="B633" s="793"/>
      <c r="C633" s="793"/>
      <c r="D633" s="794"/>
      <c r="E633" s="312">
        <v>14916.78</v>
      </c>
      <c r="F633" s="312">
        <v>665879.47</v>
      </c>
      <c r="G633" s="39"/>
      <c r="H633" s="39"/>
      <c r="I633" s="39"/>
      <c r="J633" s="39"/>
      <c r="K633" s="39"/>
    </row>
    <row r="634" spans="1:11" s="317" customFormat="1" ht="15.75" customHeight="1" thickBot="1" x14ac:dyDescent="0.3">
      <c r="A634" s="795" t="s">
        <v>383</v>
      </c>
      <c r="B634" s="796"/>
      <c r="C634" s="796"/>
      <c r="D634" s="797"/>
      <c r="E634" s="308">
        <v>0</v>
      </c>
      <c r="F634" s="308">
        <v>0</v>
      </c>
      <c r="G634" s="39"/>
      <c r="H634" s="39"/>
      <c r="I634" s="39"/>
      <c r="J634" s="39"/>
      <c r="K634" s="39"/>
    </row>
    <row r="635" spans="1:11" s="317" customFormat="1" ht="14.25" thickBot="1" x14ac:dyDescent="0.3">
      <c r="A635" s="798" t="s">
        <v>384</v>
      </c>
      <c r="B635" s="799"/>
      <c r="C635" s="799"/>
      <c r="D635" s="800"/>
      <c r="E635" s="261">
        <v>0</v>
      </c>
      <c r="F635" s="262">
        <v>0</v>
      </c>
      <c r="G635" s="39"/>
      <c r="H635" s="39"/>
      <c r="I635" s="39"/>
      <c r="J635" s="39"/>
      <c r="K635" s="39"/>
    </row>
    <row r="636" spans="1:11" s="317" customFormat="1" ht="14.25" thickBot="1" x14ac:dyDescent="0.3">
      <c r="A636" s="798" t="s">
        <v>385</v>
      </c>
      <c r="B636" s="799"/>
      <c r="C636" s="799"/>
      <c r="D636" s="800"/>
      <c r="E636" s="263">
        <f>SUM(E637:E646)</f>
        <v>62648255.580000006</v>
      </c>
      <c r="F636" s="263">
        <f>SUM(F637:F646)</f>
        <v>761223910.27999997</v>
      </c>
      <c r="G636" s="39"/>
      <c r="H636" s="39"/>
      <c r="I636" s="39"/>
      <c r="J636" s="39"/>
      <c r="K636" s="39"/>
    </row>
    <row r="637" spans="1:11" ht="15" x14ac:dyDescent="0.25">
      <c r="A637" s="809" t="s">
        <v>386</v>
      </c>
      <c r="B637" s="810"/>
      <c r="C637" s="810"/>
      <c r="D637" s="811"/>
      <c r="E637" s="308">
        <v>0</v>
      </c>
      <c r="F637" s="308">
        <v>0</v>
      </c>
    </row>
    <row r="638" spans="1:11" ht="15" x14ac:dyDescent="0.25">
      <c r="A638" s="803" t="s">
        <v>387</v>
      </c>
      <c r="B638" s="804"/>
      <c r="C638" s="804"/>
      <c r="D638" s="805"/>
      <c r="E638" s="308">
        <v>0</v>
      </c>
      <c r="F638" s="308">
        <v>0</v>
      </c>
    </row>
    <row r="639" spans="1:11" ht="15" x14ac:dyDescent="0.25">
      <c r="A639" s="803" t="s">
        <v>388</v>
      </c>
      <c r="B639" s="804"/>
      <c r="C639" s="804"/>
      <c r="D639" s="805"/>
      <c r="E639" s="312">
        <v>3851911.65</v>
      </c>
      <c r="F639" s="312">
        <v>100500268.04000001</v>
      </c>
    </row>
    <row r="640" spans="1:11" ht="15" x14ac:dyDescent="0.25">
      <c r="A640" s="803" t="s">
        <v>389</v>
      </c>
      <c r="B640" s="804"/>
      <c r="C640" s="804"/>
      <c r="D640" s="805"/>
      <c r="E640" s="308">
        <v>0</v>
      </c>
      <c r="F640" s="308">
        <v>0</v>
      </c>
    </row>
    <row r="641" spans="1:6" ht="15" x14ac:dyDescent="0.25">
      <c r="A641" s="803" t="s">
        <v>390</v>
      </c>
      <c r="B641" s="804"/>
      <c r="C641" s="804"/>
      <c r="D641" s="805"/>
      <c r="E641" s="312">
        <v>1050760.74</v>
      </c>
      <c r="F641" s="312">
        <v>352097.97</v>
      </c>
    </row>
    <row r="642" spans="1:6" ht="15" x14ac:dyDescent="0.25">
      <c r="A642" s="803" t="s">
        <v>391</v>
      </c>
      <c r="B642" s="804"/>
      <c r="C642" s="804"/>
      <c r="D642" s="805"/>
      <c r="E642" s="312">
        <v>1945066.32</v>
      </c>
      <c r="F642" s="312">
        <v>21271061.600000001</v>
      </c>
    </row>
    <row r="643" spans="1:6" ht="15" x14ac:dyDescent="0.25">
      <c r="A643" s="803" t="s">
        <v>392</v>
      </c>
      <c r="B643" s="804"/>
      <c r="C643" s="804"/>
      <c r="D643" s="805"/>
      <c r="E643" s="312">
        <v>52905390.770000003</v>
      </c>
      <c r="F643" s="312">
        <v>634765894.63</v>
      </c>
    </row>
    <row r="644" spans="1:6" ht="27.75" customHeight="1" x14ac:dyDescent="0.25">
      <c r="A644" s="792" t="s">
        <v>393</v>
      </c>
      <c r="B644" s="793"/>
      <c r="C644" s="793"/>
      <c r="D644" s="794"/>
      <c r="E644" s="312">
        <v>1604699.14</v>
      </c>
      <c r="F644" s="308">
        <v>0</v>
      </c>
    </row>
    <row r="645" spans="1:6" ht="25.5" customHeight="1" x14ac:dyDescent="0.25">
      <c r="A645" s="792" t="s">
        <v>394</v>
      </c>
      <c r="B645" s="793"/>
      <c r="C645" s="793"/>
      <c r="D645" s="794"/>
      <c r="E645" s="308">
        <v>0</v>
      </c>
      <c r="F645" s="308">
        <v>0</v>
      </c>
    </row>
    <row r="646" spans="1:6" ht="27" customHeight="1" thickBot="1" x14ac:dyDescent="0.3">
      <c r="A646" s="795" t="s">
        <v>395</v>
      </c>
      <c r="B646" s="796"/>
      <c r="C646" s="796"/>
      <c r="D646" s="797"/>
      <c r="E646" s="312">
        <v>1290426.96</v>
      </c>
      <c r="F646" s="312">
        <v>4334588.04</v>
      </c>
    </row>
    <row r="647" spans="1:6" ht="14.25" thickBot="1" x14ac:dyDescent="0.3">
      <c r="A647" s="806" t="s">
        <v>123</v>
      </c>
      <c r="B647" s="807"/>
      <c r="C647" s="807"/>
      <c r="D647" s="808"/>
      <c r="E647" s="177">
        <f>SUM(E631+E635+E636)</f>
        <v>96198724.070000008</v>
      </c>
      <c r="F647" s="177">
        <f>SUM(F631+F635+F636)</f>
        <v>780599909.63</v>
      </c>
    </row>
    <row r="650" spans="1:6" ht="15" customHeight="1" x14ac:dyDescent="0.2">
      <c r="A650" s="483" t="s">
        <v>396</v>
      </c>
      <c r="B650" s="483"/>
      <c r="C650" s="483"/>
      <c r="D650" s="483"/>
    </row>
    <row r="651" spans="1:6" ht="15.75" thickBot="1" x14ac:dyDescent="0.3">
      <c r="A651" s="224"/>
      <c r="B651" s="224"/>
      <c r="C651" s="30"/>
      <c r="D651" s="30"/>
    </row>
    <row r="652" spans="1:6" ht="26.25" thickBot="1" x14ac:dyDescent="0.3">
      <c r="A652" s="567" t="s">
        <v>397</v>
      </c>
      <c r="B652" s="568"/>
      <c r="C652" s="568"/>
      <c r="D652" s="569"/>
      <c r="E652" s="227" t="s">
        <v>312</v>
      </c>
      <c r="F652" s="136" t="s">
        <v>313</v>
      </c>
    </row>
    <row r="653" spans="1:6" ht="26.25" customHeight="1" thickBot="1" x14ac:dyDescent="0.3">
      <c r="A653" s="814" t="s">
        <v>398</v>
      </c>
      <c r="B653" s="815"/>
      <c r="C653" s="815"/>
      <c r="D653" s="816"/>
      <c r="E653" s="264"/>
      <c r="F653" s="264"/>
    </row>
    <row r="654" spans="1:6" ht="14.25" thickBot="1" x14ac:dyDescent="0.3">
      <c r="A654" s="643" t="s">
        <v>399</v>
      </c>
      <c r="B654" s="787"/>
      <c r="C654" s="787"/>
      <c r="D654" s="788"/>
      <c r="E654" s="229">
        <f>SUM(E655+E656+E661)</f>
        <v>277939518.93000001</v>
      </c>
      <c r="F654" s="229">
        <f>SUM(F655+F656+F661)</f>
        <v>194621276.69999999</v>
      </c>
    </row>
    <row r="655" spans="1:6" ht="19.5" customHeight="1" x14ac:dyDescent="0.25">
      <c r="A655" s="817" t="s">
        <v>400</v>
      </c>
      <c r="B655" s="818"/>
      <c r="C655" s="818"/>
      <c r="D655" s="819"/>
      <c r="E655" s="318">
        <v>4906709.3</v>
      </c>
      <c r="F655" s="318">
        <v>4865094.5199999996</v>
      </c>
    </row>
    <row r="656" spans="1:6" ht="21.75" customHeight="1" x14ac:dyDescent="0.25">
      <c r="A656" s="572" t="s">
        <v>401</v>
      </c>
      <c r="B656" s="820"/>
      <c r="C656" s="820"/>
      <c r="D656" s="821"/>
      <c r="E656" s="265">
        <f>SUM(E658:E660)</f>
        <v>58545269.259999998</v>
      </c>
      <c r="F656" s="265">
        <f>SUM(F657:F660)</f>
        <v>116500179.44999999</v>
      </c>
    </row>
    <row r="657" spans="1:6" ht="26.25" customHeight="1" x14ac:dyDescent="0.25">
      <c r="A657" s="583" t="s">
        <v>402</v>
      </c>
      <c r="B657" s="812"/>
      <c r="C657" s="812"/>
      <c r="D657" s="670"/>
      <c r="E657" s="308">
        <v>0</v>
      </c>
      <c r="F657" s="312">
        <v>1761649.21</v>
      </c>
    </row>
    <row r="658" spans="1:6" ht="23.25" customHeight="1" x14ac:dyDescent="0.25">
      <c r="A658" s="583" t="s">
        <v>403</v>
      </c>
      <c r="B658" s="812"/>
      <c r="C658" s="812"/>
      <c r="D658" s="670"/>
      <c r="E658" s="312">
        <v>1426413.61</v>
      </c>
      <c r="F658" s="308">
        <v>0</v>
      </c>
    </row>
    <row r="659" spans="1:6" ht="47.25" customHeight="1" x14ac:dyDescent="0.25">
      <c r="A659" s="583" t="s">
        <v>404</v>
      </c>
      <c r="B659" s="812"/>
      <c r="C659" s="812"/>
      <c r="D659" s="670"/>
      <c r="E659" s="312">
        <v>57118855.649999999</v>
      </c>
      <c r="F659" s="312">
        <v>114738530.23999999</v>
      </c>
    </row>
    <row r="660" spans="1:6" ht="40.5" customHeight="1" x14ac:dyDescent="0.25">
      <c r="A660" s="583" t="s">
        <v>405</v>
      </c>
      <c r="B660" s="812"/>
      <c r="C660" s="812"/>
      <c r="D660" s="670"/>
      <c r="E660" s="308">
        <v>0</v>
      </c>
      <c r="F660" s="308">
        <v>0</v>
      </c>
    </row>
    <row r="661" spans="1:6" ht="15" customHeight="1" x14ac:dyDescent="0.25">
      <c r="A661" s="671" t="s">
        <v>406</v>
      </c>
      <c r="B661" s="813"/>
      <c r="C661" s="813"/>
      <c r="D661" s="672"/>
      <c r="E661" s="265">
        <f>SUM(E662:E666)</f>
        <v>214487540.37</v>
      </c>
      <c r="F661" s="265">
        <f>SUM(F662:F666)</f>
        <v>73256002.729999989</v>
      </c>
    </row>
    <row r="662" spans="1:6" ht="15" customHeight="1" x14ac:dyDescent="0.25">
      <c r="A662" s="583" t="s">
        <v>407</v>
      </c>
      <c r="B662" s="812"/>
      <c r="C662" s="812"/>
      <c r="D662" s="670"/>
      <c r="E662" s="308">
        <v>0</v>
      </c>
      <c r="F662" s="308">
        <v>0</v>
      </c>
    </row>
    <row r="663" spans="1:6" ht="15" customHeight="1" x14ac:dyDescent="0.25">
      <c r="A663" s="583" t="s">
        <v>408</v>
      </c>
      <c r="B663" s="812"/>
      <c r="C663" s="812"/>
      <c r="D663" s="670"/>
      <c r="E663" s="312">
        <v>143277460</v>
      </c>
      <c r="F663" s="312">
        <v>23853006.120000001</v>
      </c>
    </row>
    <row r="664" spans="1:6" ht="15" customHeight="1" x14ac:dyDescent="0.25">
      <c r="A664" s="840" t="s">
        <v>409</v>
      </c>
      <c r="B664" s="841"/>
      <c r="C664" s="841"/>
      <c r="D664" s="842"/>
      <c r="E664" s="312">
        <v>50245018.740000002</v>
      </c>
      <c r="F664" s="312">
        <v>34201642.399999999</v>
      </c>
    </row>
    <row r="665" spans="1:6" ht="25.5" customHeight="1" x14ac:dyDescent="0.25">
      <c r="A665" s="840" t="s">
        <v>410</v>
      </c>
      <c r="B665" s="841"/>
      <c r="C665" s="841"/>
      <c r="D665" s="842"/>
      <c r="E665" s="308">
        <v>0</v>
      </c>
      <c r="F665" s="308">
        <v>0</v>
      </c>
    </row>
    <row r="666" spans="1:6" ht="46.5" customHeight="1" thickBot="1" x14ac:dyDescent="0.3">
      <c r="A666" s="843" t="s">
        <v>411</v>
      </c>
      <c r="B666" s="844"/>
      <c r="C666" s="844"/>
      <c r="D666" s="845"/>
      <c r="E666" s="312">
        <v>20965061.629999999</v>
      </c>
      <c r="F666" s="312">
        <v>15201354.210000001</v>
      </c>
    </row>
    <row r="667" spans="1:6" ht="14.25" thickBot="1" x14ac:dyDescent="0.3">
      <c r="A667" s="846" t="s">
        <v>412</v>
      </c>
      <c r="B667" s="847"/>
      <c r="C667" s="847"/>
      <c r="D667" s="848"/>
      <c r="E667" s="266">
        <f>SUM(E653+E654)</f>
        <v>277939518.93000001</v>
      </c>
      <c r="F667" s="266">
        <f>SUM(F653+F654)</f>
        <v>194621276.69999999</v>
      </c>
    </row>
    <row r="669" spans="1:6" ht="202.5" customHeight="1" x14ac:dyDescent="0.25"/>
    <row r="670" spans="1:6" ht="15" x14ac:dyDescent="0.25">
      <c r="A670" s="45" t="s">
        <v>413</v>
      </c>
      <c r="B670" s="34"/>
      <c r="C670" s="34"/>
    </row>
    <row r="671" spans="1:6" ht="15.75" thickBot="1" x14ac:dyDescent="0.3">
      <c r="A671"/>
      <c r="B671"/>
      <c r="C671"/>
    </row>
    <row r="672" spans="1:6" ht="32.25" thickBot="1" x14ac:dyDescent="0.3">
      <c r="A672" s="849"/>
      <c r="B672" s="850"/>
      <c r="C672" s="850"/>
      <c r="D672" s="851"/>
      <c r="E672" s="200" t="s">
        <v>312</v>
      </c>
      <c r="F672" s="267" t="s">
        <v>313</v>
      </c>
    </row>
    <row r="673" spans="1:9" ht="14.25" thickBot="1" x14ac:dyDescent="0.3">
      <c r="A673" s="643" t="s">
        <v>414</v>
      </c>
      <c r="B673" s="787"/>
      <c r="C673" s="787"/>
      <c r="D673" s="788"/>
      <c r="E673" s="229">
        <f>SUM(E674:E675)</f>
        <v>2381361.04</v>
      </c>
      <c r="F673" s="229">
        <f>SUM(F674:F675)</f>
        <v>281570024.23000002</v>
      </c>
    </row>
    <row r="674" spans="1:9" ht="15" x14ac:dyDescent="0.25">
      <c r="A674" s="825" t="s">
        <v>415</v>
      </c>
      <c r="B674" s="826"/>
      <c r="C674" s="826"/>
      <c r="D674" s="827"/>
      <c r="E674" s="312">
        <v>2121859.84</v>
      </c>
      <c r="F674" s="312">
        <v>2102371.85</v>
      </c>
    </row>
    <row r="675" spans="1:9" ht="15.75" thickBot="1" x14ac:dyDescent="0.3">
      <c r="A675" s="828" t="s">
        <v>416</v>
      </c>
      <c r="B675" s="829"/>
      <c r="C675" s="829"/>
      <c r="D675" s="830"/>
      <c r="E675" s="312">
        <v>259501.2</v>
      </c>
      <c r="F675" s="312">
        <v>279467652.38</v>
      </c>
    </row>
    <row r="676" spans="1:9" ht="14.25" thickBot="1" x14ac:dyDescent="0.3">
      <c r="A676" s="831" t="s">
        <v>417</v>
      </c>
      <c r="B676" s="832"/>
      <c r="C676" s="832"/>
      <c r="D676" s="833"/>
      <c r="E676" s="229">
        <f>SUM(E677:E678)</f>
        <v>81689793.689999998</v>
      </c>
      <c r="F676" s="229">
        <f>SUM(F677:F678)</f>
        <v>83387074.019999996</v>
      </c>
    </row>
    <row r="677" spans="1:9" ht="27.75" customHeight="1" x14ac:dyDescent="0.25">
      <c r="A677" s="834" t="s">
        <v>418</v>
      </c>
      <c r="B677" s="835"/>
      <c r="C677" s="835"/>
      <c r="D677" s="836"/>
      <c r="E677" s="312">
        <v>7281458.9400000004</v>
      </c>
      <c r="F677" s="312">
        <v>13562238.66</v>
      </c>
    </row>
    <row r="678" spans="1:9" ht="15.75" customHeight="1" thickBot="1" x14ac:dyDescent="0.3">
      <c r="A678" s="837" t="s">
        <v>419</v>
      </c>
      <c r="B678" s="838"/>
      <c r="C678" s="838"/>
      <c r="D678" s="839"/>
      <c r="E678" s="312">
        <v>74408334.75</v>
      </c>
      <c r="F678" s="312">
        <v>69824835.359999999</v>
      </c>
    </row>
    <row r="679" spans="1:9" ht="14.25" thickBot="1" x14ac:dyDescent="0.3">
      <c r="A679" s="831" t="s">
        <v>420</v>
      </c>
      <c r="B679" s="832"/>
      <c r="C679" s="832"/>
      <c r="D679" s="833"/>
      <c r="E679" s="229">
        <f>SUM(E680:E685)</f>
        <v>16317614.939999999</v>
      </c>
      <c r="F679" s="229">
        <f>SUM(F680:F685)</f>
        <v>23426765.169999998</v>
      </c>
    </row>
    <row r="680" spans="1:9" ht="15" x14ac:dyDescent="0.25">
      <c r="A680" s="879" t="s">
        <v>421</v>
      </c>
      <c r="B680" s="880"/>
      <c r="C680" s="880"/>
      <c r="D680" s="881"/>
      <c r="E680" s="308">
        <v>0</v>
      </c>
      <c r="F680" s="312">
        <v>1156888.67</v>
      </c>
    </row>
    <row r="681" spans="1:9" ht="15" x14ac:dyDescent="0.25">
      <c r="A681" s="882" t="s">
        <v>422</v>
      </c>
      <c r="B681" s="883"/>
      <c r="C681" s="883"/>
      <c r="D681" s="884"/>
      <c r="E681" s="312">
        <v>15341785.83</v>
      </c>
      <c r="F681" s="312">
        <v>22266271.73</v>
      </c>
    </row>
    <row r="682" spans="1:9" ht="15" customHeight="1" x14ac:dyDescent="0.25">
      <c r="A682" s="885" t="s">
        <v>423</v>
      </c>
      <c r="B682" s="886"/>
      <c r="C682" s="886"/>
      <c r="D682" s="887"/>
      <c r="E682" s="308">
        <v>0</v>
      </c>
      <c r="F682" s="308">
        <v>0</v>
      </c>
    </row>
    <row r="683" spans="1:9" ht="15" customHeight="1" x14ac:dyDescent="0.25">
      <c r="A683" s="885" t="s">
        <v>424</v>
      </c>
      <c r="B683" s="886"/>
      <c r="C683" s="886"/>
      <c r="D683" s="887"/>
      <c r="E683" s="308">
        <v>0</v>
      </c>
      <c r="F683" s="308">
        <v>0</v>
      </c>
    </row>
    <row r="684" spans="1:9" ht="20.25" customHeight="1" x14ac:dyDescent="0.25">
      <c r="A684" s="885" t="s">
        <v>425</v>
      </c>
      <c r="B684" s="886"/>
      <c r="C684" s="886"/>
      <c r="D684" s="887"/>
      <c r="E684" s="312">
        <v>22243.74</v>
      </c>
      <c r="F684" s="312">
        <v>0</v>
      </c>
    </row>
    <row r="685" spans="1:9" ht="15.75" thickBot="1" x14ac:dyDescent="0.3">
      <c r="A685" s="822" t="s">
        <v>496</v>
      </c>
      <c r="B685" s="823"/>
      <c r="C685" s="823"/>
      <c r="D685" s="824"/>
      <c r="E685" s="312">
        <v>953585.37</v>
      </c>
      <c r="F685" s="312">
        <v>3604.77</v>
      </c>
    </row>
    <row r="686" spans="1:9" ht="15.75" x14ac:dyDescent="0.25">
      <c r="A686" s="867" t="s">
        <v>123</v>
      </c>
      <c r="B686" s="868"/>
      <c r="C686" s="868"/>
      <c r="D686" s="869"/>
      <c r="E686" s="352">
        <f>SUM(E673+E676+E679)</f>
        <v>100388769.67</v>
      </c>
      <c r="F686" s="352">
        <f>SUM(F673+F676+F679)</f>
        <v>388383863.42000002</v>
      </c>
    </row>
    <row r="687" spans="1:9" x14ac:dyDescent="0.25">
      <c r="A687" s="864" t="s">
        <v>492</v>
      </c>
      <c r="B687" s="865"/>
      <c r="C687" s="865"/>
      <c r="D687" s="865"/>
      <c r="E687" s="865"/>
      <c r="F687" s="866"/>
    </row>
    <row r="688" spans="1:9" x14ac:dyDescent="0.25">
      <c r="A688" s="864" t="s">
        <v>493</v>
      </c>
      <c r="B688" s="865"/>
      <c r="C688" s="865"/>
      <c r="D688" s="866"/>
      <c r="E688" s="80">
        <v>312500</v>
      </c>
      <c r="F688" s="80">
        <v>0</v>
      </c>
      <c r="G688" s="317"/>
      <c r="H688" s="317"/>
      <c r="I688" s="317"/>
    </row>
    <row r="689" spans="1:11" x14ac:dyDescent="0.25">
      <c r="A689" s="864" t="s">
        <v>494</v>
      </c>
      <c r="B689" s="865"/>
      <c r="C689" s="865"/>
      <c r="D689" s="866"/>
      <c r="E689" s="80">
        <v>635241.11</v>
      </c>
      <c r="F689" s="80">
        <v>0</v>
      </c>
      <c r="G689" s="317"/>
      <c r="H689" s="317"/>
      <c r="I689" s="317"/>
    </row>
    <row r="690" spans="1:11" x14ac:dyDescent="0.25">
      <c r="A690" s="864" t="s">
        <v>495</v>
      </c>
      <c r="B690" s="865"/>
      <c r="C690" s="865"/>
      <c r="D690" s="866"/>
      <c r="E690" s="80">
        <v>0</v>
      </c>
      <c r="F690" s="80">
        <v>0</v>
      </c>
      <c r="G690" s="317"/>
      <c r="H690" s="317"/>
      <c r="I690" s="317"/>
    </row>
    <row r="691" spans="1:11" x14ac:dyDescent="0.25">
      <c r="A691" s="864" t="s">
        <v>492</v>
      </c>
      <c r="B691" s="865"/>
      <c r="C691" s="865"/>
      <c r="D691" s="866"/>
      <c r="E691" s="80">
        <v>5373.62</v>
      </c>
      <c r="F691" s="80">
        <v>3604.77</v>
      </c>
      <c r="G691" s="317"/>
      <c r="H691" s="317"/>
      <c r="I691" s="317"/>
    </row>
    <row r="692" spans="1:11" x14ac:dyDescent="0.25">
      <c r="A692" s="317"/>
      <c r="B692" s="317"/>
      <c r="C692" s="317"/>
      <c r="D692" s="317"/>
      <c r="E692" s="317"/>
      <c r="F692" s="317"/>
      <c r="G692" s="317"/>
      <c r="H692" s="317"/>
      <c r="I692" s="317"/>
    </row>
    <row r="694" spans="1:11" ht="14.25" x14ac:dyDescent="0.25">
      <c r="A694" s="578" t="s">
        <v>426</v>
      </c>
      <c r="B694" s="578"/>
      <c r="C694" s="578"/>
    </row>
    <row r="695" spans="1:11" ht="14.25" thickBot="1" x14ac:dyDescent="0.3">
      <c r="A695" s="225"/>
      <c r="B695" s="128"/>
      <c r="C695" s="128"/>
    </row>
    <row r="696" spans="1:11" ht="26.25" thickBot="1" x14ac:dyDescent="0.3">
      <c r="A696" s="567"/>
      <c r="B696" s="568"/>
      <c r="C696" s="568"/>
      <c r="D696" s="569"/>
      <c r="E696" s="227" t="s">
        <v>312</v>
      </c>
      <c r="F696" s="136" t="s">
        <v>313</v>
      </c>
    </row>
    <row r="697" spans="1:11" ht="14.25" thickBot="1" x14ac:dyDescent="0.3">
      <c r="A697" s="643" t="s">
        <v>417</v>
      </c>
      <c r="B697" s="787"/>
      <c r="C697" s="787"/>
      <c r="D697" s="788"/>
      <c r="E697" s="229">
        <f>E698+E699</f>
        <v>220343187.57999998</v>
      </c>
      <c r="F697" s="229">
        <f>F698+F699</f>
        <v>202999964.42999998</v>
      </c>
    </row>
    <row r="698" spans="1:11" ht="15" x14ac:dyDescent="0.25">
      <c r="A698" s="809" t="s">
        <v>427</v>
      </c>
      <c r="B698" s="810"/>
      <c r="C698" s="810"/>
      <c r="D698" s="811"/>
      <c r="E698" s="312">
        <v>219013426.41999999</v>
      </c>
      <c r="F698" s="312">
        <v>200682007.00999999</v>
      </c>
    </row>
    <row r="699" spans="1:11" ht="15.75" thickBot="1" x14ac:dyDescent="0.3">
      <c r="A699" s="858" t="s">
        <v>428</v>
      </c>
      <c r="B699" s="859"/>
      <c r="C699" s="859"/>
      <c r="D699" s="860"/>
      <c r="E699" s="312">
        <v>1329761.1599999999</v>
      </c>
      <c r="F699" s="312">
        <v>2317957.42</v>
      </c>
    </row>
    <row r="700" spans="1:11" ht="15.75" thickBot="1" x14ac:dyDescent="0.3">
      <c r="A700" s="643" t="s">
        <v>429</v>
      </c>
      <c r="B700" s="787"/>
      <c r="C700" s="787"/>
      <c r="D700" s="788"/>
      <c r="E700" s="229">
        <f>SUM(E701:E708)</f>
        <v>18508022.229999997</v>
      </c>
      <c r="F700" s="229">
        <f>SUM(F701:F708)</f>
        <v>97255453.399999991</v>
      </c>
      <c r="J700"/>
      <c r="K700"/>
    </row>
    <row r="701" spans="1:11" ht="15" x14ac:dyDescent="0.25">
      <c r="A701" s="809" t="s">
        <v>430</v>
      </c>
      <c r="B701" s="810"/>
      <c r="C701" s="810"/>
      <c r="D701" s="811"/>
      <c r="E701" s="308">
        <v>0</v>
      </c>
      <c r="F701" s="308">
        <v>0</v>
      </c>
      <c r="J701"/>
      <c r="K701"/>
    </row>
    <row r="702" spans="1:11" ht="15" x14ac:dyDescent="0.25">
      <c r="A702" s="803" t="s">
        <v>431</v>
      </c>
      <c r="B702" s="804"/>
      <c r="C702" s="804"/>
      <c r="D702" s="805"/>
      <c r="E702" s="308">
        <v>0</v>
      </c>
      <c r="F702" s="308">
        <v>0</v>
      </c>
      <c r="J702"/>
      <c r="K702"/>
    </row>
    <row r="703" spans="1:11" ht="15" x14ac:dyDescent="0.25">
      <c r="A703" s="803" t="s">
        <v>432</v>
      </c>
      <c r="B703" s="804"/>
      <c r="C703" s="804"/>
      <c r="D703" s="805"/>
      <c r="E703" s="312">
        <v>214869.81</v>
      </c>
      <c r="F703" s="312">
        <v>322539.84999999998</v>
      </c>
      <c r="J703"/>
      <c r="K703"/>
    </row>
    <row r="704" spans="1:11" ht="15" customHeight="1" x14ac:dyDescent="0.25">
      <c r="A704" s="792" t="s">
        <v>433</v>
      </c>
      <c r="B704" s="793"/>
      <c r="C704" s="793"/>
      <c r="D704" s="794"/>
      <c r="E704" s="312">
        <v>16435468.029999999</v>
      </c>
      <c r="F704" s="312">
        <v>85857746.599999994</v>
      </c>
      <c r="J704"/>
      <c r="K704"/>
    </row>
    <row r="705" spans="1:11" ht="15" customHeight="1" x14ac:dyDescent="0.25">
      <c r="A705" s="792" t="s">
        <v>434</v>
      </c>
      <c r="B705" s="793"/>
      <c r="C705" s="793"/>
      <c r="D705" s="794"/>
      <c r="E705" s="312">
        <v>1842060.18</v>
      </c>
      <c r="F705" s="308">
        <v>0</v>
      </c>
      <c r="J705"/>
      <c r="K705"/>
    </row>
    <row r="706" spans="1:11" ht="15" customHeight="1" x14ac:dyDescent="0.25">
      <c r="A706" s="792" t="s">
        <v>435</v>
      </c>
      <c r="B706" s="793"/>
      <c r="C706" s="793"/>
      <c r="D706" s="794"/>
      <c r="E706" s="308">
        <v>0</v>
      </c>
      <c r="F706" s="308">
        <v>8.84</v>
      </c>
      <c r="J706"/>
      <c r="K706"/>
    </row>
    <row r="707" spans="1:11" ht="15" x14ac:dyDescent="0.25">
      <c r="A707" s="792" t="s">
        <v>436</v>
      </c>
      <c r="B707" s="793"/>
      <c r="C707" s="793"/>
      <c r="D707" s="794"/>
      <c r="E707" s="312">
        <v>4739.8999999999996</v>
      </c>
      <c r="F707" s="312">
        <v>11568.11</v>
      </c>
      <c r="J707"/>
      <c r="K707"/>
    </row>
    <row r="708" spans="1:11" ht="15.75" thickBot="1" x14ac:dyDescent="0.3">
      <c r="A708" s="858" t="s">
        <v>476</v>
      </c>
      <c r="B708" s="859"/>
      <c r="C708" s="859"/>
      <c r="D708" s="860"/>
      <c r="E708" s="312">
        <v>10884.31</v>
      </c>
      <c r="F708" s="312">
        <v>11063590</v>
      </c>
      <c r="J708"/>
      <c r="K708"/>
    </row>
    <row r="709" spans="1:11" ht="15" x14ac:dyDescent="0.25">
      <c r="A709" s="861"/>
      <c r="B709" s="862"/>
      <c r="C709" s="862"/>
      <c r="D709" s="863"/>
      <c r="E709" s="351">
        <f>SUM(E697+E700)</f>
        <v>238851209.80999997</v>
      </c>
      <c r="F709" s="351">
        <f>SUM(F697+F700)</f>
        <v>300255417.82999998</v>
      </c>
      <c r="J709"/>
      <c r="K709"/>
    </row>
    <row r="710" spans="1:11" ht="15" x14ac:dyDescent="0.25">
      <c r="A710" s="864" t="s">
        <v>488</v>
      </c>
      <c r="B710" s="865"/>
      <c r="C710" s="865"/>
      <c r="D710" s="865"/>
      <c r="E710" s="865"/>
      <c r="F710" s="866"/>
      <c r="J710"/>
      <c r="K710"/>
    </row>
    <row r="711" spans="1:11" ht="15" x14ac:dyDescent="0.25">
      <c r="A711" s="864" t="s">
        <v>489</v>
      </c>
      <c r="B711" s="865"/>
      <c r="C711" s="865"/>
      <c r="D711" s="866"/>
      <c r="E711" s="80">
        <v>10241.11</v>
      </c>
      <c r="F711" s="80">
        <v>0</v>
      </c>
      <c r="J711"/>
      <c r="K711"/>
    </row>
    <row r="712" spans="1:11" ht="15" x14ac:dyDescent="0.25">
      <c r="A712" s="864" t="s">
        <v>490</v>
      </c>
      <c r="B712" s="865"/>
      <c r="C712" s="865"/>
      <c r="D712" s="866"/>
      <c r="E712" s="80">
        <v>0</v>
      </c>
      <c r="F712" s="80">
        <v>0</v>
      </c>
      <c r="J712"/>
      <c r="K712"/>
    </row>
    <row r="713" spans="1:11" ht="15" x14ac:dyDescent="0.25">
      <c r="A713" s="864" t="s">
        <v>491</v>
      </c>
      <c r="B713" s="865"/>
      <c r="C713" s="865"/>
      <c r="D713" s="866"/>
      <c r="E713" s="80">
        <v>643.20000000000005</v>
      </c>
      <c r="F713" s="80">
        <v>0</v>
      </c>
      <c r="J713"/>
      <c r="K713"/>
    </row>
    <row r="714" spans="1:11" ht="15" x14ac:dyDescent="0.25">
      <c r="J714"/>
      <c r="K714"/>
    </row>
    <row r="715" spans="1:11" ht="15" x14ac:dyDescent="0.25">
      <c r="J715"/>
      <c r="K715"/>
    </row>
    <row r="716" spans="1:11" customFormat="1" ht="15" customHeight="1" x14ac:dyDescent="0.25">
      <c r="A716" s="870" t="s">
        <v>437</v>
      </c>
      <c r="B716" s="870"/>
      <c r="C716" s="870"/>
      <c r="D716" s="870"/>
      <c r="E716" s="870"/>
      <c r="F716" s="870"/>
    </row>
    <row r="717" spans="1:11" customFormat="1" ht="15" x14ac:dyDescent="0.25">
      <c r="A717" s="432" t="s">
        <v>501</v>
      </c>
      <c r="B717" s="432" t="s">
        <v>438</v>
      </c>
      <c r="C717" s="433" t="s">
        <v>295</v>
      </c>
      <c r="D717" s="433" t="s">
        <v>439</v>
      </c>
      <c r="E717" s="433" t="s">
        <v>314</v>
      </c>
      <c r="F717" s="433" t="s">
        <v>317</v>
      </c>
    </row>
    <row r="718" spans="1:11" customFormat="1" ht="15" x14ac:dyDescent="0.25">
      <c r="A718" s="434"/>
      <c r="B718" s="434"/>
      <c r="C718" s="435"/>
      <c r="D718" s="435"/>
      <c r="E718" s="435"/>
      <c r="F718" s="435"/>
    </row>
    <row r="719" spans="1:11" customFormat="1" ht="25.5" x14ac:dyDescent="0.25">
      <c r="A719" s="436"/>
      <c r="B719" s="436"/>
      <c r="C719" s="437" t="s">
        <v>301</v>
      </c>
      <c r="D719" s="437" t="s">
        <v>301</v>
      </c>
      <c r="E719" s="437" t="s">
        <v>301</v>
      </c>
      <c r="F719" s="437" t="s">
        <v>301</v>
      </c>
    </row>
    <row r="720" spans="1:11" customFormat="1" ht="90" x14ac:dyDescent="0.25">
      <c r="A720" s="65"/>
      <c r="B720" s="65" t="s">
        <v>531</v>
      </c>
      <c r="C720" s="408">
        <v>0</v>
      </c>
      <c r="D720" s="66">
        <v>163806.15</v>
      </c>
      <c r="E720" s="408">
        <v>0</v>
      </c>
      <c r="F720" s="66">
        <v>1522402.25</v>
      </c>
    </row>
    <row r="721" spans="1:11" customFormat="1" ht="27" customHeight="1" x14ac:dyDescent="0.25">
      <c r="A721" s="65"/>
      <c r="B721" s="65" t="s">
        <v>517</v>
      </c>
      <c r="C721" s="66">
        <v>11250000</v>
      </c>
      <c r="D721" s="408">
        <v>0</v>
      </c>
      <c r="E721" s="66">
        <v>748045.87</v>
      </c>
      <c r="F721" s="408">
        <v>0</v>
      </c>
    </row>
    <row r="722" spans="1:11" customFormat="1" ht="34.5" customHeight="1" x14ac:dyDescent="0.25">
      <c r="A722" s="65"/>
      <c r="B722" s="65" t="s">
        <v>516</v>
      </c>
      <c r="C722" s="66">
        <v>12102271.48</v>
      </c>
      <c r="D722" s="408">
        <v>462</v>
      </c>
      <c r="E722" s="66">
        <v>569436</v>
      </c>
      <c r="F722" s="408">
        <v>0</v>
      </c>
    </row>
    <row r="723" spans="1:11" customFormat="1" ht="39" x14ac:dyDescent="0.25">
      <c r="A723" s="65"/>
      <c r="B723" s="65" t="s">
        <v>519</v>
      </c>
      <c r="C723" s="408">
        <v>0</v>
      </c>
      <c r="D723" s="408">
        <v>0</v>
      </c>
      <c r="E723" s="66">
        <v>976386.04</v>
      </c>
      <c r="F723" s="66">
        <v>300585</v>
      </c>
    </row>
    <row r="724" spans="1:11" customFormat="1" ht="38.25" customHeight="1" x14ac:dyDescent="0.25">
      <c r="A724" s="65"/>
      <c r="B724" s="65" t="s">
        <v>518</v>
      </c>
      <c r="C724" s="408">
        <v>0</v>
      </c>
      <c r="D724" s="408">
        <v>0</v>
      </c>
      <c r="E724" s="66">
        <v>24468190.93</v>
      </c>
      <c r="F724" s="66">
        <v>86316.479999999996</v>
      </c>
    </row>
    <row r="725" spans="1:11" customFormat="1" ht="39" x14ac:dyDescent="0.25">
      <c r="A725" s="65"/>
      <c r="B725" s="65" t="s">
        <v>512</v>
      </c>
      <c r="C725" s="408">
        <v>0</v>
      </c>
      <c r="D725" s="66">
        <v>113800</v>
      </c>
      <c r="E725" s="66">
        <v>3408374</v>
      </c>
      <c r="F725" s="66">
        <v>936870</v>
      </c>
    </row>
    <row r="726" spans="1:11" customFormat="1" ht="64.5" x14ac:dyDescent="0.25">
      <c r="A726" s="65"/>
      <c r="B726" s="65" t="s">
        <v>511</v>
      </c>
      <c r="C726" s="408">
        <v>0</v>
      </c>
      <c r="D726" s="66">
        <v>13193.7</v>
      </c>
      <c r="E726" s="66">
        <v>144050543.81999999</v>
      </c>
      <c r="F726" s="66">
        <v>196711.35</v>
      </c>
    </row>
    <row r="727" spans="1:11" customFormat="1" ht="51.75" x14ac:dyDescent="0.25">
      <c r="A727" s="65"/>
      <c r="B727" s="65" t="s">
        <v>507</v>
      </c>
      <c r="C727" s="408">
        <v>13.92</v>
      </c>
      <c r="D727" s="408">
        <v>0</v>
      </c>
      <c r="E727" s="66">
        <v>2338979</v>
      </c>
      <c r="F727" s="66">
        <v>1200</v>
      </c>
      <c r="J727" s="39"/>
      <c r="K727" s="39"/>
    </row>
    <row r="728" spans="1:11" customFormat="1" ht="64.5" x14ac:dyDescent="0.25">
      <c r="A728" s="65"/>
      <c r="B728" s="65" t="s">
        <v>506</v>
      </c>
      <c r="C728" s="408">
        <v>0</v>
      </c>
      <c r="D728" s="66">
        <v>24716849.739999998</v>
      </c>
      <c r="E728" s="66">
        <v>4204286.5999999996</v>
      </c>
      <c r="F728" s="66">
        <v>212687367.53</v>
      </c>
      <c r="J728" s="39"/>
      <c r="K728" s="39"/>
    </row>
    <row r="729" spans="1:11" customFormat="1" ht="26.25" x14ac:dyDescent="0.25">
      <c r="A729" s="65"/>
      <c r="B729" s="65" t="s">
        <v>532</v>
      </c>
      <c r="C729" s="408">
        <v>0</v>
      </c>
      <c r="D729" s="66">
        <v>69290</v>
      </c>
      <c r="E729" s="66">
        <v>33696</v>
      </c>
      <c r="F729" s="66">
        <v>1239266</v>
      </c>
      <c r="J729" s="39"/>
      <c r="K729" s="39"/>
    </row>
    <row r="730" spans="1:11" customFormat="1" ht="26.25" x14ac:dyDescent="0.25">
      <c r="A730" s="65"/>
      <c r="B730" s="65" t="s">
        <v>533</v>
      </c>
      <c r="C730" s="408">
        <v>0</v>
      </c>
      <c r="D730" s="66">
        <v>2296</v>
      </c>
      <c r="E730" s="408">
        <v>0</v>
      </c>
      <c r="F730" s="66">
        <v>46518</v>
      </c>
      <c r="J730" s="39"/>
      <c r="K730" s="39"/>
    </row>
    <row r="731" spans="1:11" customFormat="1" ht="37.5" customHeight="1" x14ac:dyDescent="0.25">
      <c r="A731" s="65"/>
      <c r="B731" s="65" t="s">
        <v>534</v>
      </c>
      <c r="C731" s="408">
        <v>0</v>
      </c>
      <c r="D731" s="66">
        <v>6765</v>
      </c>
      <c r="E731" s="66">
        <v>160416</v>
      </c>
      <c r="F731" s="66">
        <v>170970</v>
      </c>
      <c r="J731" s="39"/>
      <c r="K731" s="39"/>
    </row>
    <row r="732" spans="1:11" customFormat="1" ht="24" customHeight="1" x14ac:dyDescent="0.25">
      <c r="A732" s="65"/>
      <c r="B732" s="65" t="s">
        <v>508</v>
      </c>
      <c r="C732" s="408">
        <v>586.15</v>
      </c>
      <c r="D732" s="408">
        <v>0</v>
      </c>
      <c r="E732" s="66">
        <v>1499152</v>
      </c>
      <c r="F732" s="408">
        <v>0</v>
      </c>
      <c r="J732" s="39"/>
      <c r="K732" s="39"/>
    </row>
    <row r="733" spans="1:11" customFormat="1" ht="51.75" x14ac:dyDescent="0.25">
      <c r="A733" s="65"/>
      <c r="B733" s="65" t="s">
        <v>510</v>
      </c>
      <c r="C733" s="408">
        <v>0</v>
      </c>
      <c r="D733" s="408">
        <v>0</v>
      </c>
      <c r="E733" s="66">
        <v>10897</v>
      </c>
      <c r="F733" s="408">
        <v>0</v>
      </c>
      <c r="J733" s="39"/>
      <c r="K733" s="39"/>
    </row>
    <row r="734" spans="1:11" customFormat="1" ht="77.25" x14ac:dyDescent="0.25">
      <c r="A734" s="65"/>
      <c r="B734" s="65" t="s">
        <v>530</v>
      </c>
      <c r="C734" s="408">
        <v>0</v>
      </c>
      <c r="D734" s="408">
        <v>0</v>
      </c>
      <c r="E734" s="66">
        <v>1971246.6</v>
      </c>
      <c r="F734" s="408">
        <v>0</v>
      </c>
      <c r="J734" s="39"/>
      <c r="K734" s="39"/>
    </row>
    <row r="735" spans="1:11" customFormat="1" ht="39" x14ac:dyDescent="0.25">
      <c r="A735" s="65"/>
      <c r="B735" s="65" t="s">
        <v>535</v>
      </c>
      <c r="C735" s="408">
        <v>2</v>
      </c>
      <c r="D735" s="408">
        <v>0</v>
      </c>
      <c r="E735" s="66">
        <v>271790</v>
      </c>
      <c r="F735" s="408">
        <v>0</v>
      </c>
      <c r="J735" s="39"/>
      <c r="K735" s="39"/>
    </row>
    <row r="736" spans="1:11" customFormat="1" ht="26.25" x14ac:dyDescent="0.25">
      <c r="A736" s="65"/>
      <c r="B736" s="65" t="s">
        <v>524</v>
      </c>
      <c r="C736" s="408">
        <v>0</v>
      </c>
      <c r="D736" s="408">
        <v>0</v>
      </c>
      <c r="E736" s="66">
        <v>1151.3399999999999</v>
      </c>
      <c r="F736" s="408">
        <v>0</v>
      </c>
      <c r="J736" s="39"/>
      <c r="K736" s="39"/>
    </row>
    <row r="737" spans="1:11" customFormat="1" ht="39" x14ac:dyDescent="0.25">
      <c r="A737" s="65"/>
      <c r="B737" s="65" t="s">
        <v>536</v>
      </c>
      <c r="C737" s="408">
        <v>0</v>
      </c>
      <c r="D737" s="408">
        <v>0</v>
      </c>
      <c r="E737" s="66">
        <v>52236.27</v>
      </c>
      <c r="F737" s="408">
        <v>0</v>
      </c>
      <c r="J737" s="39"/>
      <c r="K737" s="39"/>
    </row>
    <row r="738" spans="1:11" customFormat="1" ht="26.25" x14ac:dyDescent="0.25">
      <c r="A738" s="65"/>
      <c r="B738" s="65" t="s">
        <v>515</v>
      </c>
      <c r="C738" s="408">
        <v>0</v>
      </c>
      <c r="D738" s="408">
        <v>0</v>
      </c>
      <c r="E738" s="66">
        <v>4536</v>
      </c>
      <c r="F738" s="408">
        <v>0</v>
      </c>
      <c r="J738" s="39"/>
      <c r="K738" s="39"/>
    </row>
    <row r="739" spans="1:11" customFormat="1" ht="26.25" x14ac:dyDescent="0.25">
      <c r="A739" s="65"/>
      <c r="B739" s="65" t="s">
        <v>440</v>
      </c>
      <c r="C739" s="66">
        <v>17545.02</v>
      </c>
      <c r="D739" s="66">
        <v>105702.7</v>
      </c>
      <c r="E739" s="66">
        <v>1457244.6</v>
      </c>
      <c r="F739" s="66">
        <v>5093007.5999999996</v>
      </c>
      <c r="J739" s="39"/>
      <c r="K739" s="39"/>
    </row>
    <row r="740" spans="1:11" customFormat="1" ht="15" x14ac:dyDescent="0.25">
      <c r="A740" s="65"/>
      <c r="B740" s="65" t="s">
        <v>537</v>
      </c>
      <c r="C740" s="66">
        <v>668218.77</v>
      </c>
      <c r="D740" s="408">
        <v>0</v>
      </c>
      <c r="E740" s="408">
        <v>0</v>
      </c>
      <c r="F740" s="408">
        <v>0</v>
      </c>
      <c r="J740" s="39"/>
      <c r="K740" s="39"/>
    </row>
    <row r="741" spans="1:11" customFormat="1" ht="15" x14ac:dyDescent="0.25">
      <c r="A741" s="65"/>
      <c r="B741" s="65" t="s">
        <v>441</v>
      </c>
      <c r="C741" s="408">
        <v>17.86</v>
      </c>
      <c r="D741" s="408">
        <v>0</v>
      </c>
      <c r="E741" s="66">
        <v>320896.36</v>
      </c>
      <c r="F741" s="66">
        <v>175967.7</v>
      </c>
      <c r="J741" s="39"/>
      <c r="K741" s="39"/>
    </row>
    <row r="742" spans="1:11" customFormat="1" ht="15" x14ac:dyDescent="0.25">
      <c r="A742" s="409"/>
      <c r="B742" s="409" t="s">
        <v>134</v>
      </c>
      <c r="C742" s="410">
        <v>24038655.199999999</v>
      </c>
      <c r="D742" s="410">
        <v>25192165.289999999</v>
      </c>
      <c r="E742" s="410">
        <v>186547504.43000001</v>
      </c>
      <c r="F742" s="410">
        <v>222457181.91</v>
      </c>
      <c r="J742" s="39"/>
      <c r="K742" s="39"/>
    </row>
    <row r="744" spans="1:11" ht="93" customHeight="1" x14ac:dyDescent="0.25"/>
    <row r="745" spans="1:11" ht="15" customHeight="1" x14ac:dyDescent="0.25">
      <c r="A745" s="596" t="s">
        <v>442</v>
      </c>
      <c r="B745" s="596"/>
      <c r="C745" s="596"/>
      <c r="D745" s="596"/>
      <c r="E745" s="596"/>
      <c r="F745" s="596"/>
    </row>
    <row r="747" spans="1:11" ht="15" x14ac:dyDescent="0.25">
      <c r="A747" s="877" t="s">
        <v>443</v>
      </c>
      <c r="B747" s="877"/>
      <c r="C747" s="877"/>
      <c r="D747" s="877"/>
      <c r="E747" s="403"/>
      <c r="F747" s="403"/>
    </row>
    <row r="748" spans="1:11" ht="14.25" thickBot="1" x14ac:dyDescent="0.3">
      <c r="A748" s="108"/>
      <c r="B748" s="169"/>
      <c r="C748" s="169"/>
      <c r="D748" s="169"/>
      <c r="E748" s="403"/>
      <c r="F748" s="403"/>
    </row>
    <row r="749" spans="1:11" ht="51.75" thickBot="1" x14ac:dyDescent="0.3">
      <c r="A749" s="616" t="s">
        <v>73</v>
      </c>
      <c r="B749" s="617"/>
      <c r="C749" s="157" t="s">
        <v>444</v>
      </c>
      <c r="D749" s="157" t="s">
        <v>445</v>
      </c>
      <c r="E749" s="403"/>
      <c r="F749" s="403"/>
    </row>
    <row r="750" spans="1:11" ht="15.75" thickBot="1" x14ac:dyDescent="0.3">
      <c r="A750" s="683" t="s">
        <v>446</v>
      </c>
      <c r="B750" s="878"/>
      <c r="C750" s="312">
        <v>4193</v>
      </c>
      <c r="D750" s="312">
        <v>4299</v>
      </c>
      <c r="E750" s="403"/>
      <c r="F750" s="403"/>
    </row>
    <row r="752" spans="1:11" ht="50.25" customHeight="1" x14ac:dyDescent="0.25"/>
    <row r="753" spans="1:5" ht="15" x14ac:dyDescent="0.25">
      <c r="A753" s="404" t="s">
        <v>447</v>
      </c>
      <c r="B753" s="402"/>
      <c r="C753" s="402"/>
      <c r="D753" s="402"/>
      <c r="E753" s="402"/>
    </row>
    <row r="754" spans="1:5" ht="16.5" thickBot="1" x14ac:dyDescent="0.3">
      <c r="A754" s="169"/>
      <c r="B754" s="269"/>
      <c r="C754" s="269"/>
      <c r="D754" s="169"/>
      <c r="E754" s="169"/>
    </row>
    <row r="755" spans="1:5" ht="51.75" thickBot="1" x14ac:dyDescent="0.3">
      <c r="A755" s="268" t="s">
        <v>448</v>
      </c>
      <c r="B755" s="154" t="s">
        <v>449</v>
      </c>
      <c r="C755" s="154" t="s">
        <v>188</v>
      </c>
      <c r="D755" s="110" t="s">
        <v>450</v>
      </c>
      <c r="E755" s="109" t="s">
        <v>451</v>
      </c>
    </row>
    <row r="756" spans="1:5" x14ac:dyDescent="0.25">
      <c r="A756" s="270" t="s">
        <v>120</v>
      </c>
      <c r="B756" s="325" t="s">
        <v>468</v>
      </c>
      <c r="C756" s="326">
        <v>0</v>
      </c>
      <c r="D756" s="325" t="s">
        <v>468</v>
      </c>
      <c r="E756" s="325" t="s">
        <v>468</v>
      </c>
    </row>
    <row r="757" spans="1:5" x14ac:dyDescent="0.25">
      <c r="A757" s="271" t="s">
        <v>121</v>
      </c>
      <c r="B757" s="113"/>
      <c r="C757" s="113"/>
      <c r="D757" s="112"/>
      <c r="E757" s="113"/>
    </row>
    <row r="758" spans="1:5" x14ac:dyDescent="0.25">
      <c r="A758" s="271" t="s">
        <v>452</v>
      </c>
      <c r="B758" s="113"/>
      <c r="C758" s="113"/>
      <c r="D758" s="112"/>
      <c r="E758" s="113"/>
    </row>
    <row r="759" spans="1:5" x14ac:dyDescent="0.25">
      <c r="A759" s="271" t="s">
        <v>453</v>
      </c>
      <c r="B759" s="113"/>
      <c r="C759" s="113"/>
      <c r="D759" s="112"/>
      <c r="E759" s="113"/>
    </row>
    <row r="760" spans="1:5" x14ac:dyDescent="0.25">
      <c r="A760" s="271" t="s">
        <v>454</v>
      </c>
      <c r="B760" s="113"/>
      <c r="C760" s="113"/>
      <c r="D760" s="112"/>
      <c r="E760" s="113"/>
    </row>
    <row r="761" spans="1:5" x14ac:dyDescent="0.25">
      <c r="A761" s="271" t="s">
        <v>455</v>
      </c>
      <c r="B761" s="113"/>
      <c r="C761" s="113"/>
      <c r="D761" s="112"/>
      <c r="E761" s="113"/>
    </row>
    <row r="762" spans="1:5" x14ac:dyDescent="0.25">
      <c r="A762" s="271" t="s">
        <v>456</v>
      </c>
      <c r="B762" s="113"/>
      <c r="C762" s="113"/>
      <c r="D762" s="112"/>
      <c r="E762" s="113"/>
    </row>
    <row r="763" spans="1:5" ht="14.25" thickBot="1" x14ac:dyDescent="0.3">
      <c r="A763" s="272" t="s">
        <v>457</v>
      </c>
      <c r="B763" s="273"/>
      <c r="C763" s="273"/>
      <c r="D763" s="274"/>
      <c r="E763" s="273"/>
    </row>
    <row r="766" spans="1:5" ht="15" x14ac:dyDescent="0.25">
      <c r="A766" s="199" t="s">
        <v>458</v>
      </c>
      <c r="B766" s="275"/>
      <c r="C766" s="275"/>
      <c r="D766" s="275"/>
      <c r="E766" s="275"/>
    </row>
    <row r="767" spans="1:5" ht="16.5" thickBot="1" x14ac:dyDescent="0.3">
      <c r="A767" s="169"/>
      <c r="B767" s="269"/>
      <c r="C767" s="269"/>
      <c r="D767" s="169"/>
      <c r="E767" s="169"/>
    </row>
    <row r="768" spans="1:5" ht="79.5" thickBot="1" x14ac:dyDescent="0.3">
      <c r="A768" s="276" t="s">
        <v>448</v>
      </c>
      <c r="B768" s="277" t="s">
        <v>449</v>
      </c>
      <c r="C768" s="277" t="s">
        <v>188</v>
      </c>
      <c r="D768" s="278" t="s">
        <v>459</v>
      </c>
      <c r="E768" s="279" t="s">
        <v>451</v>
      </c>
    </row>
    <row r="769" spans="1:6" x14ac:dyDescent="0.15">
      <c r="A769" s="270" t="s">
        <v>120</v>
      </c>
      <c r="B769" s="323" t="s">
        <v>468</v>
      </c>
      <c r="C769" s="324">
        <v>0</v>
      </c>
      <c r="D769" s="323" t="s">
        <v>468</v>
      </c>
      <c r="E769" s="323" t="s">
        <v>468</v>
      </c>
    </row>
    <row r="770" spans="1:6" x14ac:dyDescent="0.25">
      <c r="A770" s="271" t="s">
        <v>121</v>
      </c>
      <c r="B770" s="113"/>
      <c r="C770" s="113"/>
      <c r="D770" s="112"/>
      <c r="E770" s="113"/>
    </row>
    <row r="771" spans="1:6" x14ac:dyDescent="0.25">
      <c r="A771" s="271" t="s">
        <v>452</v>
      </c>
      <c r="B771" s="113"/>
      <c r="C771" s="113"/>
      <c r="D771" s="112"/>
      <c r="E771" s="113"/>
    </row>
    <row r="772" spans="1:6" x14ac:dyDescent="0.25">
      <c r="A772" s="271" t="s">
        <v>453</v>
      </c>
      <c r="B772" s="113"/>
      <c r="C772" s="113"/>
      <c r="D772" s="112"/>
      <c r="E772" s="113"/>
    </row>
    <row r="773" spans="1:6" x14ac:dyDescent="0.25">
      <c r="A773" s="271" t="s">
        <v>454</v>
      </c>
      <c r="B773" s="113"/>
      <c r="C773" s="113"/>
      <c r="D773" s="112"/>
      <c r="E773" s="113"/>
    </row>
    <row r="774" spans="1:6" x14ac:dyDescent="0.25">
      <c r="A774" s="271" t="s">
        <v>455</v>
      </c>
      <c r="B774" s="113"/>
      <c r="C774" s="113"/>
      <c r="D774" s="112"/>
      <c r="E774" s="113"/>
    </row>
    <row r="775" spans="1:6" x14ac:dyDescent="0.25">
      <c r="A775" s="271" t="s">
        <v>456</v>
      </c>
      <c r="B775" s="113"/>
      <c r="C775" s="113"/>
      <c r="D775" s="112"/>
      <c r="E775" s="113"/>
    </row>
    <row r="776" spans="1:6" ht="14.25" thickBot="1" x14ac:dyDescent="0.3">
      <c r="A776" s="272" t="s">
        <v>457</v>
      </c>
      <c r="B776" s="273"/>
      <c r="C776" s="273"/>
      <c r="D776" s="274"/>
      <c r="E776" s="273"/>
    </row>
    <row r="777" spans="1:6" ht="9.75" customHeight="1" x14ac:dyDescent="0.25"/>
    <row r="778" spans="1:6" hidden="1" x14ac:dyDescent="0.25"/>
    <row r="779" spans="1:6" hidden="1" x14ac:dyDescent="0.25"/>
    <row r="780" spans="1:6" ht="3.75" customHeight="1" x14ac:dyDescent="0.25"/>
    <row r="781" spans="1:6" hidden="1" x14ac:dyDescent="0.25"/>
    <row r="784" spans="1:6" ht="15" x14ac:dyDescent="0.25">
      <c r="A784" s="31"/>
      <c r="B784" s="31"/>
      <c r="C784" s="461"/>
      <c r="D784" s="461"/>
      <c r="E784" s="31"/>
      <c r="F784" s="31"/>
    </row>
    <row r="785" spans="1:7" ht="30" x14ac:dyDescent="0.25">
      <c r="A785" s="32" t="s">
        <v>460</v>
      </c>
      <c r="B785" s="32"/>
      <c r="C785" s="461" t="s">
        <v>37</v>
      </c>
      <c r="D785" s="461"/>
      <c r="E785" s="32"/>
      <c r="F785" s="462" t="s">
        <v>39</v>
      </c>
      <c r="G785" s="462"/>
    </row>
    <row r="786" spans="1:7" ht="15" customHeight="1" x14ac:dyDescent="0.25">
      <c r="A786" s="32" t="s">
        <v>40</v>
      </c>
      <c r="B786" s="30"/>
      <c r="C786" s="462" t="s">
        <v>38</v>
      </c>
      <c r="D786" s="462"/>
      <c r="E786" s="32"/>
      <c r="F786" s="462" t="s">
        <v>41</v>
      </c>
      <c r="G786" s="462"/>
    </row>
  </sheetData>
  <mergeCells count="423">
    <mergeCell ref="F786:G786"/>
    <mergeCell ref="F785:G785"/>
    <mergeCell ref="A745:F745"/>
    <mergeCell ref="A716:F716"/>
    <mergeCell ref="A630:D630"/>
    <mergeCell ref="A568:D568"/>
    <mergeCell ref="A567:D567"/>
    <mergeCell ref="A566:D566"/>
    <mergeCell ref="A490:E490"/>
    <mergeCell ref="A712:D712"/>
    <mergeCell ref="A713:D713"/>
    <mergeCell ref="C785:D785"/>
    <mergeCell ref="C786:D786"/>
    <mergeCell ref="A747:D747"/>
    <mergeCell ref="A749:B749"/>
    <mergeCell ref="A750:B750"/>
    <mergeCell ref="C784:D784"/>
    <mergeCell ref="A690:D690"/>
    <mergeCell ref="A691:D691"/>
    <mergeCell ref="A680:D680"/>
    <mergeCell ref="A681:D681"/>
    <mergeCell ref="A682:D682"/>
    <mergeCell ref="A683:D683"/>
    <mergeCell ref="A684:D684"/>
    <mergeCell ref="C484:E484"/>
    <mergeCell ref="B483:E483"/>
    <mergeCell ref="A481:E481"/>
    <mergeCell ref="A706:D706"/>
    <mergeCell ref="A707:D707"/>
    <mergeCell ref="A708:D708"/>
    <mergeCell ref="A709:D709"/>
    <mergeCell ref="A710:F710"/>
    <mergeCell ref="A711:D711"/>
    <mergeCell ref="A700:D700"/>
    <mergeCell ref="A701:D701"/>
    <mergeCell ref="A702:D702"/>
    <mergeCell ref="A703:D703"/>
    <mergeCell ref="A704:D704"/>
    <mergeCell ref="A705:D705"/>
    <mergeCell ref="A686:D686"/>
    <mergeCell ref="A694:C694"/>
    <mergeCell ref="A696:D696"/>
    <mergeCell ref="A697:D697"/>
    <mergeCell ref="A698:D698"/>
    <mergeCell ref="A699:D699"/>
    <mergeCell ref="A687:F687"/>
    <mergeCell ref="A688:D688"/>
    <mergeCell ref="A689:D689"/>
    <mergeCell ref="A685:D685"/>
    <mergeCell ref="A674:D674"/>
    <mergeCell ref="A675:D675"/>
    <mergeCell ref="A676:D676"/>
    <mergeCell ref="A677:D677"/>
    <mergeCell ref="A678:D678"/>
    <mergeCell ref="A679:D679"/>
    <mergeCell ref="A664:D664"/>
    <mergeCell ref="A665:D665"/>
    <mergeCell ref="A666:D666"/>
    <mergeCell ref="A667:D667"/>
    <mergeCell ref="A672:D672"/>
    <mergeCell ref="A673:D673"/>
    <mergeCell ref="A658:D658"/>
    <mergeCell ref="A659:D659"/>
    <mergeCell ref="A660:D660"/>
    <mergeCell ref="A661:D661"/>
    <mergeCell ref="A662:D662"/>
    <mergeCell ref="A663:D663"/>
    <mergeCell ref="A652:D652"/>
    <mergeCell ref="A653:D653"/>
    <mergeCell ref="A654:D654"/>
    <mergeCell ref="A655:D655"/>
    <mergeCell ref="A656:D656"/>
    <mergeCell ref="A657:D657"/>
    <mergeCell ref="A644:D644"/>
    <mergeCell ref="A645:D645"/>
    <mergeCell ref="A646:D646"/>
    <mergeCell ref="A647:D647"/>
    <mergeCell ref="A650:D650"/>
    <mergeCell ref="A637:D637"/>
    <mergeCell ref="A638:D638"/>
    <mergeCell ref="A639:D639"/>
    <mergeCell ref="A640:D640"/>
    <mergeCell ref="A641:D641"/>
    <mergeCell ref="A642:D642"/>
    <mergeCell ref="A631:D631"/>
    <mergeCell ref="A632:D632"/>
    <mergeCell ref="A633:D633"/>
    <mergeCell ref="A634:D634"/>
    <mergeCell ref="A635:D635"/>
    <mergeCell ref="A636:D636"/>
    <mergeCell ref="A625:B625"/>
    <mergeCell ref="A628:C628"/>
    <mergeCell ref="A643:D643"/>
    <mergeCell ref="A612:D612"/>
    <mergeCell ref="A605:D605"/>
    <mergeCell ref="A606:D606"/>
    <mergeCell ref="A607:D607"/>
    <mergeCell ref="A608:D608"/>
    <mergeCell ref="A609:D609"/>
    <mergeCell ref="A610:D610"/>
    <mergeCell ref="A599:D599"/>
    <mergeCell ref="A600:D600"/>
    <mergeCell ref="A601:D601"/>
    <mergeCell ref="A602:D602"/>
    <mergeCell ref="A603:D603"/>
    <mergeCell ref="A604:D604"/>
    <mergeCell ref="A593:D593"/>
    <mergeCell ref="A594:D594"/>
    <mergeCell ref="A595:D595"/>
    <mergeCell ref="A596:D596"/>
    <mergeCell ref="A597:D597"/>
    <mergeCell ref="A598:D598"/>
    <mergeCell ref="A587:D587"/>
    <mergeCell ref="A588:D588"/>
    <mergeCell ref="A589:D589"/>
    <mergeCell ref="A590:D590"/>
    <mergeCell ref="A591:D591"/>
    <mergeCell ref="A592:D592"/>
    <mergeCell ref="A581:D581"/>
    <mergeCell ref="A582:D582"/>
    <mergeCell ref="A583:D583"/>
    <mergeCell ref="A584:D584"/>
    <mergeCell ref="A585:D585"/>
    <mergeCell ref="A586:D586"/>
    <mergeCell ref="A575:D575"/>
    <mergeCell ref="A576:D576"/>
    <mergeCell ref="A577:D577"/>
    <mergeCell ref="A578:D578"/>
    <mergeCell ref="A579:D579"/>
    <mergeCell ref="A580:D580"/>
    <mergeCell ref="A569:D569"/>
    <mergeCell ref="A570:D570"/>
    <mergeCell ref="A571:D571"/>
    <mergeCell ref="A572:D572"/>
    <mergeCell ref="A573:D573"/>
    <mergeCell ref="A574:D574"/>
    <mergeCell ref="A553:B553"/>
    <mergeCell ref="C553:D553"/>
    <mergeCell ref="A564:C564"/>
    <mergeCell ref="A512:B512"/>
    <mergeCell ref="A513:B513"/>
    <mergeCell ref="A514:B514"/>
    <mergeCell ref="A549:I549"/>
    <mergeCell ref="A551:D551"/>
    <mergeCell ref="A552:B552"/>
    <mergeCell ref="C552:D552"/>
    <mergeCell ref="C502:D502"/>
    <mergeCell ref="A506:D506"/>
    <mergeCell ref="A507:C507"/>
    <mergeCell ref="A509:B509"/>
    <mergeCell ref="A510:B510"/>
    <mergeCell ref="A511:B511"/>
    <mergeCell ref="A492:B492"/>
    <mergeCell ref="A493:B493"/>
    <mergeCell ref="A494:B494"/>
    <mergeCell ref="A495:B495"/>
    <mergeCell ref="A496:B496"/>
    <mergeCell ref="A502:B502"/>
    <mergeCell ref="A477:B477"/>
    <mergeCell ref="A478:B478"/>
    <mergeCell ref="A471:B471"/>
    <mergeCell ref="A472:B472"/>
    <mergeCell ref="A473:B473"/>
    <mergeCell ref="A474:B474"/>
    <mergeCell ref="A475:B475"/>
    <mergeCell ref="A476:B476"/>
    <mergeCell ref="A465:B465"/>
    <mergeCell ref="A466:B466"/>
    <mergeCell ref="A467:B467"/>
    <mergeCell ref="A468:B468"/>
    <mergeCell ref="A469:B469"/>
    <mergeCell ref="A470:B470"/>
    <mergeCell ref="A444:I444"/>
    <mergeCell ref="A446:A447"/>
    <mergeCell ref="B446:D446"/>
    <mergeCell ref="E446:G446"/>
    <mergeCell ref="A463:C463"/>
    <mergeCell ref="H446:J446"/>
    <mergeCell ref="A429:B429"/>
    <mergeCell ref="A432:E432"/>
    <mergeCell ref="A434:B434"/>
    <mergeCell ref="A435:B435"/>
    <mergeCell ref="A437:E437"/>
    <mergeCell ref="A442:I442"/>
    <mergeCell ref="A418:B418"/>
    <mergeCell ref="A419:B419"/>
    <mergeCell ref="A420:B420"/>
    <mergeCell ref="A425:D425"/>
    <mergeCell ref="A427:B427"/>
    <mergeCell ref="A428:B428"/>
    <mergeCell ref="A422:B422"/>
    <mergeCell ref="A412:B412"/>
    <mergeCell ref="A413:B413"/>
    <mergeCell ref="A414:B414"/>
    <mergeCell ref="A415:B415"/>
    <mergeCell ref="A416:B416"/>
    <mergeCell ref="A417:B417"/>
    <mergeCell ref="A406:B406"/>
    <mergeCell ref="A407:B407"/>
    <mergeCell ref="A408:B408"/>
    <mergeCell ref="A409:B409"/>
    <mergeCell ref="A410:B410"/>
    <mergeCell ref="A411:B411"/>
    <mergeCell ref="A395:B395"/>
    <mergeCell ref="A396:B396"/>
    <mergeCell ref="A397:B397"/>
    <mergeCell ref="A398:B398"/>
    <mergeCell ref="A399:B399"/>
    <mergeCell ref="A404:E404"/>
    <mergeCell ref="A389:B389"/>
    <mergeCell ref="A390:B390"/>
    <mergeCell ref="A391:B391"/>
    <mergeCell ref="A392:B392"/>
    <mergeCell ref="A393:B393"/>
    <mergeCell ref="A394:B394"/>
    <mergeCell ref="A383:B383"/>
    <mergeCell ref="A384:B384"/>
    <mergeCell ref="A385:B385"/>
    <mergeCell ref="A386:B386"/>
    <mergeCell ref="A387:B387"/>
    <mergeCell ref="A388:B388"/>
    <mergeCell ref="A378:B378"/>
    <mergeCell ref="G378:H378"/>
    <mergeCell ref="A379:B379"/>
    <mergeCell ref="A380:B380"/>
    <mergeCell ref="A381:B381"/>
    <mergeCell ref="A382:B382"/>
    <mergeCell ref="A371:C371"/>
    <mergeCell ref="A374:C374"/>
    <mergeCell ref="A376:B376"/>
    <mergeCell ref="G376:H376"/>
    <mergeCell ref="A377:B377"/>
    <mergeCell ref="G377:H377"/>
    <mergeCell ref="A360:B360"/>
    <mergeCell ref="A361:B361"/>
    <mergeCell ref="A362:B362"/>
    <mergeCell ref="A363:B363"/>
    <mergeCell ref="A364:B364"/>
    <mergeCell ref="A365:B365"/>
    <mergeCell ref="A372:C372"/>
    <mergeCell ref="A367:C367"/>
    <mergeCell ref="A368:C368"/>
    <mergeCell ref="A369:C369"/>
    <mergeCell ref="A370:C370"/>
    <mergeCell ref="A354:B354"/>
    <mergeCell ref="A355:B355"/>
    <mergeCell ref="A356:B356"/>
    <mergeCell ref="A357:B357"/>
    <mergeCell ref="A358:B358"/>
    <mergeCell ref="A359:B359"/>
    <mergeCell ref="A348:B348"/>
    <mergeCell ref="A349:B349"/>
    <mergeCell ref="A350:B350"/>
    <mergeCell ref="A351:B351"/>
    <mergeCell ref="A352:B352"/>
    <mergeCell ref="A353:B353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28:B328"/>
    <mergeCell ref="A329:B329"/>
    <mergeCell ref="A330:B330"/>
    <mergeCell ref="A331:B331"/>
    <mergeCell ref="A333:D333"/>
    <mergeCell ref="A335:B335"/>
    <mergeCell ref="A322:B322"/>
    <mergeCell ref="A323:B323"/>
    <mergeCell ref="A324:B324"/>
    <mergeCell ref="A325:B325"/>
    <mergeCell ref="A326:B326"/>
    <mergeCell ref="A327:B327"/>
    <mergeCell ref="B299:C299"/>
    <mergeCell ref="D299:E299"/>
    <mergeCell ref="B301:E301"/>
    <mergeCell ref="B309:E309"/>
    <mergeCell ref="A319:D319"/>
    <mergeCell ref="A321:B321"/>
    <mergeCell ref="A286:D286"/>
    <mergeCell ref="A288:B288"/>
    <mergeCell ref="A289:B289"/>
    <mergeCell ref="A290:B290"/>
    <mergeCell ref="A291:B291"/>
    <mergeCell ref="A297:E297"/>
    <mergeCell ref="A278:B278"/>
    <mergeCell ref="A279:B279"/>
    <mergeCell ref="A280:B280"/>
    <mergeCell ref="A281:B281"/>
    <mergeCell ref="A282:B282"/>
    <mergeCell ref="A283:B283"/>
    <mergeCell ref="A272:B272"/>
    <mergeCell ref="A273:B273"/>
    <mergeCell ref="A274:B274"/>
    <mergeCell ref="A275:B275"/>
    <mergeCell ref="A276:B276"/>
    <mergeCell ref="A277:B277"/>
    <mergeCell ref="A256:B256"/>
    <mergeCell ref="A257:B257"/>
    <mergeCell ref="A258:B258"/>
    <mergeCell ref="A267:C267"/>
    <mergeCell ref="A270:B270"/>
    <mergeCell ref="A271:B271"/>
    <mergeCell ref="A250:B250"/>
    <mergeCell ref="A251:B251"/>
    <mergeCell ref="A252:B252"/>
    <mergeCell ref="A253:B253"/>
    <mergeCell ref="A254:B254"/>
    <mergeCell ref="A255:B255"/>
    <mergeCell ref="A261:F261"/>
    <mergeCell ref="A262:F262"/>
    <mergeCell ref="A263:F263"/>
    <mergeCell ref="A264:F264"/>
    <mergeCell ref="A265:F265"/>
    <mergeCell ref="A259:G259"/>
    <mergeCell ref="A244:B244"/>
    <mergeCell ref="A245:B245"/>
    <mergeCell ref="A246:B246"/>
    <mergeCell ref="A247:B247"/>
    <mergeCell ref="A248:B248"/>
    <mergeCell ref="A249:B249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25:G225"/>
    <mergeCell ref="A227:B227"/>
    <mergeCell ref="A228:B228"/>
    <mergeCell ref="A229:B229"/>
    <mergeCell ref="A230:B230"/>
    <mergeCell ref="A231:B231"/>
    <mergeCell ref="B214:D214"/>
    <mergeCell ref="B215:D215"/>
    <mergeCell ref="B216:D216"/>
    <mergeCell ref="B217:D217"/>
    <mergeCell ref="B218:D218"/>
    <mergeCell ref="A219:D219"/>
    <mergeCell ref="A212:D213"/>
    <mergeCell ref="E212:E213"/>
    <mergeCell ref="F212:H212"/>
    <mergeCell ref="I212:I213"/>
    <mergeCell ref="A210:I210"/>
    <mergeCell ref="A135:B135"/>
    <mergeCell ref="A136:B136"/>
    <mergeCell ref="A137:B137"/>
    <mergeCell ref="A138:B138"/>
    <mergeCell ref="A129:D129"/>
    <mergeCell ref="A130:C130"/>
    <mergeCell ref="A131:B131"/>
    <mergeCell ref="A132:B132"/>
    <mergeCell ref="A133:B133"/>
    <mergeCell ref="A134:B134"/>
    <mergeCell ref="A155:H155"/>
    <mergeCell ref="A113:C113"/>
    <mergeCell ref="A114:A115"/>
    <mergeCell ref="B114:F114"/>
    <mergeCell ref="G114:I114"/>
    <mergeCell ref="A122:C122"/>
    <mergeCell ref="A123:C123"/>
    <mergeCell ref="A68:B68"/>
    <mergeCell ref="A69:B69"/>
    <mergeCell ref="A77:E77"/>
    <mergeCell ref="A104:C104"/>
    <mergeCell ref="A105:C105"/>
    <mergeCell ref="A112:G112"/>
    <mergeCell ref="A62:C62"/>
    <mergeCell ref="A63:B63"/>
    <mergeCell ref="A64:B64"/>
    <mergeCell ref="A65:B65"/>
    <mergeCell ref="A66:B66"/>
    <mergeCell ref="A67:C67"/>
    <mergeCell ref="A56:B56"/>
    <mergeCell ref="A57:B57"/>
    <mergeCell ref="A58:B58"/>
    <mergeCell ref="A59:B59"/>
    <mergeCell ref="A60:B60"/>
    <mergeCell ref="A61:B61"/>
    <mergeCell ref="A51:B51"/>
    <mergeCell ref="A52:B52"/>
    <mergeCell ref="A53:C53"/>
    <mergeCell ref="A54:B54"/>
    <mergeCell ref="A55:B55"/>
    <mergeCell ref="A44:C44"/>
    <mergeCell ref="A45:B45"/>
    <mergeCell ref="A46:B46"/>
    <mergeCell ref="A47:B47"/>
    <mergeCell ref="A48:B48"/>
    <mergeCell ref="A49:B49"/>
    <mergeCell ref="A50:B50"/>
    <mergeCell ref="D3:E3"/>
    <mergeCell ref="A4:I4"/>
    <mergeCell ref="A5:I5"/>
    <mergeCell ref="B6:G6"/>
    <mergeCell ref="A7:A8"/>
    <mergeCell ref="B7:B8"/>
    <mergeCell ref="D7:D8"/>
    <mergeCell ref="E7:E8"/>
    <mergeCell ref="A34:I34"/>
    <mergeCell ref="A41:B41"/>
    <mergeCell ref="C41:C43"/>
    <mergeCell ref="A42:B42"/>
    <mergeCell ref="A43:B43"/>
    <mergeCell ref="F7:F8"/>
    <mergeCell ref="G7:G8"/>
    <mergeCell ref="H7:H8"/>
    <mergeCell ref="I7:I8"/>
    <mergeCell ref="A9:I9"/>
    <mergeCell ref="A19:I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&amp;C&amp;"Book Antiqua,Normalny"&amp;10&amp;K000000Urząd Miasta Stołecznego Warszawy
Informacja dodatkowa do sprawozdania finansowego za rok obrotowy zakończony 31 grudnia 2018 r.
II. Dodatkowe informacje i objaśnienia</oddHeader>
    <oddFooter>&amp;CWprowadzenie oraz dodatkowe informacje i objaśnienia stanowią integralną część sprawozdania finansowego</oddFooter>
  </headerFooter>
  <rowBreaks count="16" manualBreakCount="16">
    <brk id="37" max="16383" man="1"/>
    <brk id="75" max="16383" man="1"/>
    <brk id="102" max="16383" man="1"/>
    <brk id="127" max="16383" man="1"/>
    <brk id="154" max="16383" man="1"/>
    <brk id="187" max="16383" man="1"/>
    <brk id="209" max="16383" man="1"/>
    <brk id="239" max="16383" man="1"/>
    <brk id="275" max="16383" man="1"/>
    <brk id="316" max="16383" man="1"/>
    <brk id="346" max="16383" man="1"/>
    <brk id="384" max="16383" man="1"/>
    <brk id="423" max="16383" man="1"/>
    <brk id="505" max="16383" man="1"/>
    <brk id="555" max="16383" man="1"/>
    <brk id="6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Bilans_z_wyk_budz</vt:lpstr>
      <vt:lpstr>Noty</vt:lpstr>
      <vt:lpstr>Noty!Obszar_wydruku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aczapska</dc:creator>
  <cp:lastModifiedBy>jsamborska</cp:lastModifiedBy>
  <cp:lastPrinted>2020-02-21T13:59:43Z</cp:lastPrinted>
  <dcterms:created xsi:type="dcterms:W3CDTF">2019-02-12T07:08:16Z</dcterms:created>
  <dcterms:modified xsi:type="dcterms:W3CDTF">2020-02-25T10:44:57Z</dcterms:modified>
</cp:coreProperties>
</file>