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OSIEDZENIA ZARZĄDU\2024 ROK\IX KADENCJA od 16.05.2024\5.MAJ\2024.05.28\"/>
    </mc:Choice>
  </mc:AlternateContent>
  <xr:revisionPtr revIDLastSave="0" documentId="8_{657AA21C-9809-48DD-8DA2-D73F9E21C3AD}" xr6:coauthVersionLast="47" xr6:coauthVersionMax="47" xr10:uidLastSave="{00000000-0000-0000-0000-000000000000}"/>
  <bookViews>
    <workbookView xWindow="-120" yWindow="-120" windowWidth="29040" windowHeight="15840"/>
  </bookViews>
  <sheets>
    <sheet name="zał.4 oświatowe" sheetId="33" r:id="rId1"/>
    <sheet name="zał.4 pozaoświatowe" sheetId="34" r:id="rId2"/>
    <sheet name="zał. 2 Dochody unijne" sheetId="1" r:id="rId3"/>
    <sheet name=" zał.2 unijne" sheetId="27" r:id="rId4"/>
    <sheet name="zał. 4 unijne" sheetId="13" r:id="rId5"/>
    <sheet name="Zał 7 Szkoła z pasją" sheetId="22" r:id="rId6"/>
    <sheet name="Zał 7 Akademia sukcesu" sheetId="28" r:id="rId7"/>
    <sheet name="Zał 7 Razem dla Edukacji" sheetId="29" r:id="rId8"/>
    <sheet name="Zał 7 Inwestycja w edukację" sheetId="30" r:id="rId9"/>
  </sheets>
  <externalReferences>
    <externalReference r:id="rId10"/>
    <externalReference r:id="rId11"/>
  </externalReferences>
  <definedNames>
    <definedName name="_xlnm._FilterDatabase" localSheetId="3" hidden="1">' zał.2 unijne'!$A$17:$AM$107</definedName>
    <definedName name="BODY">#REF!</definedName>
    <definedName name="Body1">#REF!</definedName>
    <definedName name="BOODY">#REF!</definedName>
    <definedName name="Excel_BuiltIn_Print_Area_2_1">#REF!</definedName>
    <definedName name="_xlnm.Print_Area" localSheetId="3">' zał.2 unijne'!$A$1:$T$112</definedName>
    <definedName name="_xlnm.Print_Area" localSheetId="2">'zał. 2 Dochody unijne'!$A$1:$T$34</definedName>
    <definedName name="_xlnm.Print_Area" localSheetId="4">'zał. 4 unijne'!$A$1:$T$26</definedName>
    <definedName name="_xlnm.Print_Area" localSheetId="0">'zał.4 oświatowe'!$A$1:$AB$176</definedName>
    <definedName name="qqqqqqqqqqq">#REF!</definedName>
    <definedName name="REPORTHEADER">#REF!</definedName>
    <definedName name="_xlnm.Print_Titles" localSheetId="3">' zał.2 unijne'!$13:$17</definedName>
    <definedName name="_xlnm.Print_Titles" localSheetId="2">'zał. 2 Dochody unijne'!$14:$18</definedName>
    <definedName name="_xlnm.Print_Titles" localSheetId="4">'zał. 4 unijne'!$8:$13</definedName>
    <definedName name="_xlnm.Print_Titles" localSheetId="0">'zał.4 oświatowe'!$A:$H,'zał.4 oświatowe'!$8:$13</definedName>
    <definedName name="_xlnm.Print_Titles" localSheetId="1">'zał.4 pozaoświatowe'!$A:$H,'zał.4 pozaoświatowe'!$8:$13</definedName>
    <definedName name="zadania1">#REF!</definedName>
  </definedNames>
  <calcPr calcId="191029" fullCalcOnLoad="1"/>
</workbook>
</file>

<file path=xl/calcChain.xml><?xml version="1.0" encoding="utf-8"?>
<calcChain xmlns="http://schemas.openxmlformats.org/spreadsheetml/2006/main">
  <c r="AB15" i="33" l="1"/>
  <c r="AB16" i="33"/>
  <c r="AB17" i="33"/>
  <c r="AB18" i="33"/>
  <c r="AB19" i="33"/>
  <c r="AB20" i="33"/>
  <c r="AB21" i="33"/>
  <c r="AB22" i="33"/>
  <c r="AB23" i="33"/>
  <c r="AB24" i="33"/>
  <c r="AB25" i="33"/>
  <c r="AB26" i="33"/>
  <c r="AB27" i="33"/>
  <c r="AB28" i="33"/>
  <c r="AB29" i="33"/>
  <c r="AB30" i="33"/>
  <c r="AB31" i="33"/>
  <c r="AB32" i="33"/>
  <c r="AB33" i="33"/>
  <c r="AB34" i="33"/>
  <c r="AB35" i="33"/>
  <c r="AB36" i="33"/>
  <c r="AB37" i="33"/>
  <c r="AB38" i="33"/>
  <c r="AB39" i="33"/>
  <c r="AB40" i="33"/>
  <c r="AB41" i="33"/>
  <c r="AB42" i="33"/>
  <c r="AB43" i="33"/>
  <c r="AB44" i="33"/>
  <c r="AB45" i="33"/>
  <c r="AB46" i="33"/>
  <c r="AB47" i="33"/>
  <c r="AB48" i="33"/>
  <c r="AB49" i="33"/>
  <c r="AB50" i="33"/>
  <c r="AB51" i="33"/>
  <c r="AB52" i="33"/>
  <c r="AB53" i="33"/>
  <c r="AB54" i="33"/>
  <c r="AB55" i="33"/>
  <c r="AB56" i="33"/>
  <c r="AB57" i="33"/>
  <c r="AB58" i="33"/>
  <c r="AB59" i="33"/>
  <c r="AB60" i="33"/>
  <c r="AB61" i="33"/>
  <c r="AB62" i="33"/>
  <c r="AB63" i="33"/>
  <c r="AB64" i="33"/>
  <c r="AB65" i="33"/>
  <c r="AB66" i="33"/>
  <c r="AB67" i="33"/>
  <c r="AB68" i="33"/>
  <c r="AB69" i="33"/>
  <c r="AB70" i="33"/>
  <c r="AB71" i="33"/>
  <c r="AB72" i="33"/>
  <c r="AB73" i="33"/>
  <c r="AB74" i="33"/>
  <c r="AB75" i="33"/>
  <c r="AB76" i="33"/>
  <c r="AB169" i="33"/>
  <c r="AB77" i="33"/>
  <c r="AB78" i="33"/>
  <c r="AB79" i="33"/>
  <c r="AB80" i="33"/>
  <c r="AB81" i="33"/>
  <c r="AB82" i="33"/>
  <c r="AB83" i="33"/>
  <c r="AB84" i="33"/>
  <c r="AB85" i="33"/>
  <c r="AB86" i="33"/>
  <c r="AB87" i="33"/>
  <c r="AB88" i="33"/>
  <c r="AB89" i="33"/>
  <c r="AB90" i="33"/>
  <c r="AB91" i="33"/>
  <c r="AB92" i="33"/>
  <c r="AB93" i="33"/>
  <c r="AB94" i="33"/>
  <c r="AB95" i="33"/>
  <c r="AB96" i="33"/>
  <c r="AB97" i="33"/>
  <c r="AB98" i="33"/>
  <c r="AB99" i="33"/>
  <c r="AB100" i="33"/>
  <c r="AB101" i="33"/>
  <c r="AB102" i="33"/>
  <c r="AB103" i="33"/>
  <c r="AB104" i="33"/>
  <c r="AB105" i="33"/>
  <c r="AB106" i="33"/>
  <c r="AB107" i="33"/>
  <c r="AB108" i="33"/>
  <c r="AB109" i="33"/>
  <c r="AB110" i="33"/>
  <c r="AB111" i="33"/>
  <c r="AB112" i="33"/>
  <c r="AB113" i="33"/>
  <c r="AB114" i="33"/>
  <c r="AB115" i="33"/>
  <c r="AB116" i="33"/>
  <c r="AB117" i="33"/>
  <c r="AB118" i="33"/>
  <c r="AB119" i="33"/>
  <c r="AB120" i="33"/>
  <c r="AB121" i="33"/>
  <c r="AB122" i="33"/>
  <c r="AB123" i="33"/>
  <c r="AB124" i="33"/>
  <c r="AB125" i="33"/>
  <c r="AB126" i="33"/>
  <c r="AB127" i="33"/>
  <c r="AB128" i="33"/>
  <c r="AB129" i="33"/>
  <c r="AB130" i="33"/>
  <c r="AB131" i="33"/>
  <c r="AB132" i="33"/>
  <c r="AB133" i="33"/>
  <c r="AB134" i="33"/>
  <c r="AB135" i="33"/>
  <c r="AB136" i="33"/>
  <c r="AB137" i="33"/>
  <c r="AB138" i="33"/>
  <c r="AB139" i="33"/>
  <c r="AB140" i="33"/>
  <c r="AB141" i="33"/>
  <c r="AB142" i="33"/>
  <c r="AB143" i="33"/>
  <c r="AB144" i="33"/>
  <c r="AB145" i="33"/>
  <c r="AB146" i="33"/>
  <c r="AB147" i="33"/>
  <c r="AB148" i="33"/>
  <c r="AB149" i="33"/>
  <c r="AB150" i="33"/>
  <c r="AB151" i="33"/>
  <c r="AB152" i="33"/>
  <c r="AB153" i="33"/>
  <c r="AB154" i="33"/>
  <c r="AB155" i="33"/>
  <c r="AB156" i="33"/>
  <c r="AB157" i="33"/>
  <c r="AB158" i="33"/>
  <c r="AB159" i="33"/>
  <c r="AB160" i="33"/>
  <c r="AB161" i="33"/>
  <c r="AB162" i="33"/>
  <c r="AB163" i="33"/>
  <c r="AB164" i="33"/>
  <c r="AB165" i="33"/>
  <c r="AB166" i="33"/>
  <c r="AB167" i="33"/>
  <c r="AB168" i="33"/>
  <c r="AB14" i="33"/>
  <c r="X15" i="33"/>
  <c r="X16" i="33"/>
  <c r="X169" i="33"/>
  <c r="X17" i="33"/>
  <c r="X18" i="33"/>
  <c r="X19" i="33"/>
  <c r="X20" i="33"/>
  <c r="X21" i="33"/>
  <c r="X22" i="33"/>
  <c r="X23" i="33"/>
  <c r="X24" i="33"/>
  <c r="X25" i="33"/>
  <c r="X26" i="33"/>
  <c r="X27" i="33"/>
  <c r="X28" i="33"/>
  <c r="X29" i="33"/>
  <c r="X30" i="33"/>
  <c r="X31" i="33"/>
  <c r="X32" i="33"/>
  <c r="X33" i="33"/>
  <c r="X34" i="33"/>
  <c r="X35" i="33"/>
  <c r="X36" i="33"/>
  <c r="X37" i="33"/>
  <c r="X38" i="33"/>
  <c r="X39" i="33"/>
  <c r="X40" i="33"/>
  <c r="X41" i="33"/>
  <c r="X42" i="33"/>
  <c r="X43" i="33"/>
  <c r="X44" i="33"/>
  <c r="X45" i="33"/>
  <c r="X46" i="33"/>
  <c r="X47" i="33"/>
  <c r="X48" i="33"/>
  <c r="X49" i="33"/>
  <c r="X50" i="33"/>
  <c r="X51" i="33"/>
  <c r="X52" i="33"/>
  <c r="X53" i="33"/>
  <c r="X54" i="33"/>
  <c r="X55" i="33"/>
  <c r="X56" i="33"/>
  <c r="X57" i="33"/>
  <c r="X58" i="33"/>
  <c r="X59" i="33"/>
  <c r="X60" i="33"/>
  <c r="X61" i="33"/>
  <c r="X62" i="33"/>
  <c r="X63" i="33"/>
  <c r="X64" i="33"/>
  <c r="X65" i="33"/>
  <c r="X66" i="33"/>
  <c r="X67" i="33"/>
  <c r="X68" i="33"/>
  <c r="X69" i="33"/>
  <c r="X70" i="33"/>
  <c r="X71" i="33"/>
  <c r="X72" i="33"/>
  <c r="X73" i="33"/>
  <c r="X74" i="33"/>
  <c r="X75" i="33"/>
  <c r="X76" i="33"/>
  <c r="X77" i="33"/>
  <c r="X78" i="33"/>
  <c r="X79" i="33"/>
  <c r="X80" i="33"/>
  <c r="X81" i="33"/>
  <c r="X82" i="33"/>
  <c r="X83" i="33"/>
  <c r="X84" i="33"/>
  <c r="X85" i="33"/>
  <c r="X86" i="33"/>
  <c r="X87" i="33"/>
  <c r="X88" i="33"/>
  <c r="X89" i="33"/>
  <c r="X90" i="33"/>
  <c r="X91" i="33"/>
  <c r="X92" i="33"/>
  <c r="X93" i="33"/>
  <c r="X94" i="33"/>
  <c r="X95" i="33"/>
  <c r="X96" i="33"/>
  <c r="X97" i="33"/>
  <c r="X98" i="33"/>
  <c r="X99" i="33"/>
  <c r="X100" i="33"/>
  <c r="X101" i="33"/>
  <c r="X102" i="33"/>
  <c r="X103" i="33"/>
  <c r="X104" i="33"/>
  <c r="X105" i="33"/>
  <c r="X106" i="33"/>
  <c r="X107" i="33"/>
  <c r="X108" i="33"/>
  <c r="X109" i="33"/>
  <c r="X110" i="33"/>
  <c r="X111" i="33"/>
  <c r="X112" i="33"/>
  <c r="X113" i="33"/>
  <c r="X114" i="33"/>
  <c r="X115" i="33"/>
  <c r="X116" i="33"/>
  <c r="X117" i="33"/>
  <c r="X118" i="33"/>
  <c r="X119" i="33"/>
  <c r="X120" i="33"/>
  <c r="X121" i="33"/>
  <c r="X122" i="33"/>
  <c r="X123" i="33"/>
  <c r="X124" i="33"/>
  <c r="X125" i="33"/>
  <c r="X126" i="33"/>
  <c r="X127" i="33"/>
  <c r="X128" i="33"/>
  <c r="X129" i="33"/>
  <c r="X130" i="33"/>
  <c r="X131" i="33"/>
  <c r="X132" i="33"/>
  <c r="X133" i="33"/>
  <c r="X134" i="33"/>
  <c r="X135" i="33"/>
  <c r="X136" i="33"/>
  <c r="X137" i="33"/>
  <c r="X138" i="33"/>
  <c r="X139" i="33"/>
  <c r="X140" i="33"/>
  <c r="X141" i="33"/>
  <c r="X142" i="33"/>
  <c r="X143" i="33"/>
  <c r="X144" i="33"/>
  <c r="X145" i="33"/>
  <c r="X146" i="33"/>
  <c r="X147" i="33"/>
  <c r="X148" i="33"/>
  <c r="X149" i="33"/>
  <c r="X150" i="33"/>
  <c r="X151" i="33"/>
  <c r="X152" i="33"/>
  <c r="X153" i="33"/>
  <c r="X154" i="33"/>
  <c r="X155" i="33"/>
  <c r="X156" i="33"/>
  <c r="X157" i="33"/>
  <c r="X158" i="33"/>
  <c r="X159" i="33"/>
  <c r="X160" i="33"/>
  <c r="X161" i="33"/>
  <c r="X162" i="33"/>
  <c r="X163" i="33"/>
  <c r="X164" i="33"/>
  <c r="X165" i="33"/>
  <c r="X166" i="33"/>
  <c r="X167" i="33"/>
  <c r="X168" i="33"/>
  <c r="X14" i="33"/>
  <c r="T15" i="33"/>
  <c r="T16" i="33"/>
  <c r="T17" i="33"/>
  <c r="T18" i="33"/>
  <c r="T19" i="33"/>
  <c r="T20" i="33"/>
  <c r="T21" i="33"/>
  <c r="T22" i="33"/>
  <c r="T23" i="33"/>
  <c r="T24" i="33"/>
  <c r="T25" i="33"/>
  <c r="T26" i="33"/>
  <c r="T27" i="33"/>
  <c r="T28" i="33"/>
  <c r="T29" i="33"/>
  <c r="T30" i="33"/>
  <c r="T31" i="33"/>
  <c r="T32" i="33"/>
  <c r="T33" i="33"/>
  <c r="T34" i="33"/>
  <c r="T35" i="33"/>
  <c r="T36" i="33"/>
  <c r="T37" i="33"/>
  <c r="T38" i="33"/>
  <c r="T39" i="33"/>
  <c r="T40" i="33"/>
  <c r="T41" i="33"/>
  <c r="T42" i="33"/>
  <c r="T43" i="33"/>
  <c r="T44" i="33"/>
  <c r="T45" i="33"/>
  <c r="T46" i="33"/>
  <c r="T47" i="33"/>
  <c r="T48" i="33"/>
  <c r="T49" i="33"/>
  <c r="T50" i="33"/>
  <c r="T51" i="33"/>
  <c r="T52" i="33"/>
  <c r="T53" i="33"/>
  <c r="T54" i="33"/>
  <c r="T55" i="33"/>
  <c r="T56" i="33"/>
  <c r="T57" i="33"/>
  <c r="T58" i="33"/>
  <c r="T59" i="33"/>
  <c r="T60" i="33"/>
  <c r="T61" i="33"/>
  <c r="T62" i="33"/>
  <c r="T63" i="33"/>
  <c r="T64" i="33"/>
  <c r="T65" i="33"/>
  <c r="T66" i="33"/>
  <c r="T67" i="33"/>
  <c r="T68" i="33"/>
  <c r="T69" i="33"/>
  <c r="T70" i="33"/>
  <c r="T71" i="33"/>
  <c r="T72" i="33"/>
  <c r="T73" i="33"/>
  <c r="T74" i="33"/>
  <c r="T75" i="33"/>
  <c r="T76" i="33"/>
  <c r="T77" i="33"/>
  <c r="T78" i="33"/>
  <c r="T79" i="33"/>
  <c r="T80" i="33"/>
  <c r="T81" i="33"/>
  <c r="T82" i="33"/>
  <c r="T83" i="33"/>
  <c r="T84" i="33"/>
  <c r="T169" i="33"/>
  <c r="T85" i="33"/>
  <c r="T86" i="33"/>
  <c r="T87" i="33"/>
  <c r="T88" i="33"/>
  <c r="T89" i="33"/>
  <c r="T90" i="33"/>
  <c r="T91" i="33"/>
  <c r="T92" i="33"/>
  <c r="T93" i="33"/>
  <c r="T94" i="33"/>
  <c r="T95" i="33"/>
  <c r="T96" i="33"/>
  <c r="T97" i="33"/>
  <c r="T98" i="33"/>
  <c r="T99" i="33"/>
  <c r="T100" i="33"/>
  <c r="T101" i="33"/>
  <c r="T102" i="33"/>
  <c r="T103" i="33"/>
  <c r="T104" i="33"/>
  <c r="T105" i="33"/>
  <c r="T106" i="33"/>
  <c r="T107" i="33"/>
  <c r="T108" i="33"/>
  <c r="T109" i="33"/>
  <c r="T110" i="33"/>
  <c r="T111" i="33"/>
  <c r="T112" i="33"/>
  <c r="T113" i="33"/>
  <c r="T114" i="33"/>
  <c r="T115" i="33"/>
  <c r="T116" i="33"/>
  <c r="T117" i="33"/>
  <c r="T118" i="33"/>
  <c r="T119" i="33"/>
  <c r="T120" i="33"/>
  <c r="T121" i="33"/>
  <c r="T122" i="33"/>
  <c r="T123" i="33"/>
  <c r="T124" i="33"/>
  <c r="T125" i="33"/>
  <c r="T126" i="33"/>
  <c r="T127" i="33"/>
  <c r="T128" i="33"/>
  <c r="T129" i="33"/>
  <c r="T130" i="33"/>
  <c r="T131" i="33"/>
  <c r="T132" i="33"/>
  <c r="T133" i="33"/>
  <c r="T134" i="33"/>
  <c r="T135" i="33"/>
  <c r="T136" i="33"/>
  <c r="T137" i="33"/>
  <c r="T138" i="33"/>
  <c r="T139" i="33"/>
  <c r="T140" i="33"/>
  <c r="T141" i="33"/>
  <c r="T142" i="33"/>
  <c r="T143" i="33"/>
  <c r="T144" i="33"/>
  <c r="T145" i="33"/>
  <c r="T146" i="33"/>
  <c r="T147" i="33"/>
  <c r="T148" i="33"/>
  <c r="T149" i="33"/>
  <c r="T150" i="33"/>
  <c r="T151" i="33"/>
  <c r="T152" i="33"/>
  <c r="T153" i="33"/>
  <c r="T154" i="33"/>
  <c r="T155" i="33"/>
  <c r="T156" i="33"/>
  <c r="T157" i="33"/>
  <c r="T158" i="33"/>
  <c r="T159" i="33"/>
  <c r="T160" i="33"/>
  <c r="T161" i="33"/>
  <c r="T162" i="33"/>
  <c r="T163" i="33"/>
  <c r="T164" i="33"/>
  <c r="T165" i="33"/>
  <c r="T166" i="33"/>
  <c r="T167" i="33"/>
  <c r="T168" i="33"/>
  <c r="T14" i="33"/>
  <c r="P15" i="33"/>
  <c r="P169" i="33"/>
  <c r="P16" i="33"/>
  <c r="P17" i="33"/>
  <c r="P18" i="33"/>
  <c r="P19" i="33"/>
  <c r="P20" i="33"/>
  <c r="P21" i="33"/>
  <c r="P22" i="33"/>
  <c r="P23" i="33"/>
  <c r="P24" i="33"/>
  <c r="P25" i="33"/>
  <c r="P26" i="33"/>
  <c r="P27" i="33"/>
  <c r="P28" i="33"/>
  <c r="P29" i="33"/>
  <c r="P30" i="33"/>
  <c r="P31" i="33"/>
  <c r="P32" i="33"/>
  <c r="P33" i="33"/>
  <c r="P34" i="33"/>
  <c r="P35" i="33"/>
  <c r="P36" i="33"/>
  <c r="P37" i="33"/>
  <c r="P38" i="33"/>
  <c r="P39" i="33"/>
  <c r="P40" i="33"/>
  <c r="P41" i="33"/>
  <c r="P42" i="33"/>
  <c r="P43" i="33"/>
  <c r="P44" i="33"/>
  <c r="P45" i="33"/>
  <c r="P46" i="33"/>
  <c r="P47" i="33"/>
  <c r="P48" i="33"/>
  <c r="P49" i="33"/>
  <c r="P50" i="33"/>
  <c r="P51" i="33"/>
  <c r="P52" i="33"/>
  <c r="P53" i="33"/>
  <c r="P54" i="33"/>
  <c r="P55" i="33"/>
  <c r="P56" i="33"/>
  <c r="P57" i="33"/>
  <c r="P58" i="33"/>
  <c r="P59" i="33"/>
  <c r="P60" i="33"/>
  <c r="P61" i="33"/>
  <c r="P62" i="33"/>
  <c r="P63" i="33"/>
  <c r="P64" i="33"/>
  <c r="P65" i="33"/>
  <c r="P66" i="33"/>
  <c r="P67" i="33"/>
  <c r="P68" i="33"/>
  <c r="P69" i="33"/>
  <c r="P70" i="33"/>
  <c r="P71" i="33"/>
  <c r="P72" i="33"/>
  <c r="P73" i="33"/>
  <c r="P74" i="33"/>
  <c r="P75" i="33"/>
  <c r="P76" i="33"/>
  <c r="P77" i="33"/>
  <c r="P78" i="33"/>
  <c r="P79" i="33"/>
  <c r="P80" i="33"/>
  <c r="P81" i="33"/>
  <c r="P82" i="33"/>
  <c r="P83" i="33"/>
  <c r="P84" i="33"/>
  <c r="P85" i="33"/>
  <c r="P86" i="33"/>
  <c r="P87" i="33"/>
  <c r="P88" i="33"/>
  <c r="P89" i="33"/>
  <c r="P90" i="33"/>
  <c r="P91" i="33"/>
  <c r="P92" i="33"/>
  <c r="P93" i="33"/>
  <c r="P94" i="33"/>
  <c r="P95" i="33"/>
  <c r="P96" i="33"/>
  <c r="P97" i="33"/>
  <c r="P98" i="33"/>
  <c r="P99" i="33"/>
  <c r="P100" i="33"/>
  <c r="P101" i="33"/>
  <c r="P102" i="33"/>
  <c r="P103" i="33"/>
  <c r="P104" i="33"/>
  <c r="P105" i="33"/>
  <c r="P106" i="33"/>
  <c r="P107" i="33"/>
  <c r="P108" i="33"/>
  <c r="P109" i="33"/>
  <c r="P110" i="33"/>
  <c r="P111" i="33"/>
  <c r="P112" i="33"/>
  <c r="P113" i="33"/>
  <c r="P114" i="33"/>
  <c r="P115" i="33"/>
  <c r="P116" i="33"/>
  <c r="P117" i="33"/>
  <c r="P118" i="33"/>
  <c r="P119" i="33"/>
  <c r="P120" i="33"/>
  <c r="P121" i="33"/>
  <c r="P122" i="33"/>
  <c r="P123" i="33"/>
  <c r="P124" i="33"/>
  <c r="P125" i="33"/>
  <c r="P126" i="33"/>
  <c r="P127" i="33"/>
  <c r="P128" i="33"/>
  <c r="P129" i="33"/>
  <c r="P130" i="33"/>
  <c r="P131" i="33"/>
  <c r="P132" i="33"/>
  <c r="P133" i="33"/>
  <c r="P134" i="33"/>
  <c r="P135" i="33"/>
  <c r="P136" i="33"/>
  <c r="P137" i="33"/>
  <c r="P138" i="33"/>
  <c r="P139" i="33"/>
  <c r="P140" i="33"/>
  <c r="P141" i="33"/>
  <c r="P142" i="33"/>
  <c r="P143" i="33"/>
  <c r="P144" i="33"/>
  <c r="P145" i="33"/>
  <c r="P146" i="33"/>
  <c r="P147" i="33"/>
  <c r="P148" i="33"/>
  <c r="P149" i="33"/>
  <c r="P150" i="33"/>
  <c r="P151" i="33"/>
  <c r="P152" i="33"/>
  <c r="P153" i="33"/>
  <c r="P154" i="33"/>
  <c r="P155" i="33"/>
  <c r="P156" i="33"/>
  <c r="P157" i="33"/>
  <c r="P158" i="33"/>
  <c r="P159" i="33"/>
  <c r="P160" i="33"/>
  <c r="P161" i="33"/>
  <c r="P162" i="33"/>
  <c r="P163" i="33"/>
  <c r="P164" i="33"/>
  <c r="P165" i="33"/>
  <c r="P166" i="33"/>
  <c r="P167" i="33"/>
  <c r="P168" i="33"/>
  <c r="P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L46" i="33"/>
  <c r="L47" i="33"/>
  <c r="L48" i="33"/>
  <c r="L49" i="33"/>
  <c r="L50" i="33"/>
  <c r="L51" i="33"/>
  <c r="L52" i="33"/>
  <c r="L53" i="33"/>
  <c r="L54" i="33"/>
  <c r="L55" i="33"/>
  <c r="L56" i="33"/>
  <c r="L57" i="33"/>
  <c r="L58" i="33"/>
  <c r="L59" i="33"/>
  <c r="L60" i="33"/>
  <c r="L61" i="33"/>
  <c r="L62" i="33"/>
  <c r="L63" i="33"/>
  <c r="L64" i="33"/>
  <c r="L65" i="33"/>
  <c r="L66" i="33"/>
  <c r="L67" i="33"/>
  <c r="L68" i="33"/>
  <c r="L69" i="33"/>
  <c r="L70" i="33"/>
  <c r="L71" i="33"/>
  <c r="L72" i="33"/>
  <c r="L73" i="33"/>
  <c r="L74" i="33"/>
  <c r="L75" i="33"/>
  <c r="L76" i="33"/>
  <c r="L77" i="33"/>
  <c r="L78" i="33"/>
  <c r="L79" i="33"/>
  <c r="L80" i="33"/>
  <c r="L81" i="33"/>
  <c r="L82" i="33"/>
  <c r="L83" i="33"/>
  <c r="L84" i="33"/>
  <c r="L85" i="33"/>
  <c r="L86" i="33"/>
  <c r="L87" i="33"/>
  <c r="L88" i="33"/>
  <c r="L89" i="33"/>
  <c r="L90" i="33"/>
  <c r="L91" i="33"/>
  <c r="L92" i="33"/>
  <c r="L93" i="33"/>
  <c r="L94" i="33"/>
  <c r="L95" i="33"/>
  <c r="L96" i="33"/>
  <c r="L97" i="33"/>
  <c r="L98" i="33"/>
  <c r="L99" i="33"/>
  <c r="L100" i="33"/>
  <c r="L101" i="33"/>
  <c r="L102" i="33"/>
  <c r="L103" i="33"/>
  <c r="L104" i="33"/>
  <c r="L105" i="33"/>
  <c r="L106" i="33"/>
  <c r="L107" i="33"/>
  <c r="L108" i="33"/>
  <c r="L109" i="33"/>
  <c r="L110" i="33"/>
  <c r="L111" i="33"/>
  <c r="L112" i="33"/>
  <c r="L113" i="33"/>
  <c r="L114" i="33"/>
  <c r="L115" i="33"/>
  <c r="L116" i="33"/>
  <c r="L117" i="33"/>
  <c r="L118" i="33"/>
  <c r="L119" i="33"/>
  <c r="L120" i="33"/>
  <c r="L121" i="33"/>
  <c r="L122" i="33"/>
  <c r="L123" i="33"/>
  <c r="L124" i="33"/>
  <c r="L125" i="33"/>
  <c r="L126" i="33"/>
  <c r="L127" i="33"/>
  <c r="L128" i="33"/>
  <c r="L129" i="33"/>
  <c r="L130" i="33"/>
  <c r="L131" i="33"/>
  <c r="L132" i="33"/>
  <c r="L133" i="33"/>
  <c r="L134" i="33"/>
  <c r="L135" i="33"/>
  <c r="L136" i="33"/>
  <c r="L137" i="33"/>
  <c r="L138" i="33"/>
  <c r="L139" i="33"/>
  <c r="L140" i="33"/>
  <c r="L141" i="33"/>
  <c r="L142" i="33"/>
  <c r="L143" i="33"/>
  <c r="L144" i="33"/>
  <c r="L145" i="33"/>
  <c r="L146" i="33"/>
  <c r="L147" i="33"/>
  <c r="L148" i="33"/>
  <c r="L149" i="33"/>
  <c r="L150" i="33"/>
  <c r="L151" i="33"/>
  <c r="L152" i="33"/>
  <c r="L153" i="33"/>
  <c r="L154" i="33"/>
  <c r="L155" i="33"/>
  <c r="L156" i="33"/>
  <c r="L157" i="33"/>
  <c r="L158" i="33"/>
  <c r="L159" i="33"/>
  <c r="L160" i="33"/>
  <c r="L161" i="33"/>
  <c r="L162" i="33"/>
  <c r="L163" i="33"/>
  <c r="L164" i="33"/>
  <c r="L165" i="33"/>
  <c r="L166" i="33"/>
  <c r="L167" i="33"/>
  <c r="L168" i="33"/>
  <c r="J169" i="33"/>
  <c r="K169" i="33"/>
  <c r="M169" i="33"/>
  <c r="N169" i="33"/>
  <c r="O169" i="33"/>
  <c r="Q169" i="33"/>
  <c r="R169" i="33"/>
  <c r="S169" i="33"/>
  <c r="U169" i="33"/>
  <c r="V169" i="33"/>
  <c r="W169" i="33"/>
  <c r="Y169" i="33"/>
  <c r="Z169" i="33"/>
  <c r="AA169" i="33"/>
  <c r="I169" i="33"/>
  <c r="L14" i="33"/>
  <c r="AK39" i="34"/>
  <c r="AL39" i="34"/>
  <c r="AM39" i="34"/>
  <c r="AN39" i="34"/>
  <c r="J39" i="34"/>
  <c r="K39" i="34"/>
  <c r="L39" i="34"/>
  <c r="M39" i="34"/>
  <c r="N39" i="34"/>
  <c r="O39" i="34"/>
  <c r="P39" i="34"/>
  <c r="Q39" i="34"/>
  <c r="R39" i="34"/>
  <c r="S39" i="34"/>
  <c r="T39" i="34"/>
  <c r="U39" i="34"/>
  <c r="V39" i="34"/>
  <c r="W39" i="34"/>
  <c r="X39" i="34"/>
  <c r="Y39" i="34"/>
  <c r="Z39" i="34"/>
  <c r="AA39" i="34"/>
  <c r="AB39" i="34"/>
  <c r="AC39" i="34"/>
  <c r="AD39" i="34"/>
  <c r="AE39" i="34"/>
  <c r="AF39" i="34"/>
  <c r="AG39" i="34"/>
  <c r="AH39" i="34"/>
  <c r="AI39" i="34"/>
  <c r="AJ39" i="34"/>
  <c r="I39" i="34"/>
  <c r="L169" i="33"/>
  <c r="N35" i="30"/>
  <c r="O35" i="30"/>
  <c r="P35" i="30"/>
  <c r="Q35" i="30"/>
  <c r="R35" i="30"/>
  <c r="T17" i="13"/>
  <c r="P17" i="13"/>
  <c r="L17" i="13"/>
  <c r="J107" i="27"/>
  <c r="K107" i="27"/>
  <c r="M107" i="27"/>
  <c r="N107" i="27"/>
  <c r="O107" i="27"/>
  <c r="Q107" i="27"/>
  <c r="R107" i="27"/>
  <c r="S107" i="27"/>
  <c r="I107" i="27"/>
  <c r="J35" i="30"/>
  <c r="I35" i="30"/>
  <c r="H35" i="30"/>
  <c r="G35" i="30"/>
  <c r="F35" i="30"/>
  <c r="Z34" i="30"/>
  <c r="Y34" i="30"/>
  <c r="X34" i="30"/>
  <c r="W34" i="30"/>
  <c r="V34" i="30"/>
  <c r="U34" i="30"/>
  <c r="T34" i="30"/>
  <c r="S34" i="30"/>
  <c r="M34" i="30"/>
  <c r="L34" i="30"/>
  <c r="K34" i="30"/>
  <c r="E34" i="30"/>
  <c r="D34" i="30"/>
  <c r="C34" i="30"/>
  <c r="Z33" i="30"/>
  <c r="Y33" i="30"/>
  <c r="X33" i="30"/>
  <c r="W33" i="30"/>
  <c r="U33" i="30"/>
  <c r="T33" i="30"/>
  <c r="S33" i="30"/>
  <c r="V33" i="30"/>
  <c r="M33" i="30"/>
  <c r="L33" i="30"/>
  <c r="K33" i="30"/>
  <c r="E33" i="30"/>
  <c r="D33" i="30"/>
  <c r="C33" i="30"/>
  <c r="Z32" i="30"/>
  <c r="Y32" i="30"/>
  <c r="X32" i="30"/>
  <c r="W32" i="30"/>
  <c r="V32" i="30"/>
  <c r="M32" i="30"/>
  <c r="L32" i="30"/>
  <c r="K32" i="30"/>
  <c r="E32" i="30"/>
  <c r="D32" i="30"/>
  <c r="C32" i="30"/>
  <c r="Z31" i="30"/>
  <c r="Y31" i="30"/>
  <c r="X31" i="30"/>
  <c r="W31" i="30"/>
  <c r="V31" i="30"/>
  <c r="U31" i="30"/>
  <c r="T31" i="30"/>
  <c r="S31" i="30"/>
  <c r="D31" i="30"/>
  <c r="C31" i="30"/>
  <c r="Z30" i="30"/>
  <c r="Y30" i="30"/>
  <c r="X30" i="30"/>
  <c r="W30" i="30"/>
  <c r="V30" i="30"/>
  <c r="U30" i="30"/>
  <c r="T30" i="30"/>
  <c r="S30" i="30"/>
  <c r="Z29" i="30"/>
  <c r="Y29" i="30"/>
  <c r="X29" i="30"/>
  <c r="W29" i="30"/>
  <c r="V29" i="30"/>
  <c r="M29" i="30"/>
  <c r="L29" i="30"/>
  <c r="K29" i="30"/>
  <c r="E29" i="30"/>
  <c r="U29" i="30"/>
  <c r="Z28" i="30"/>
  <c r="Y28" i="30"/>
  <c r="X28" i="30"/>
  <c r="W28" i="30"/>
  <c r="V28" i="30"/>
  <c r="M28" i="30"/>
  <c r="L28" i="30"/>
  <c r="K28" i="30"/>
  <c r="E28" i="30"/>
  <c r="U28" i="30"/>
  <c r="D28" i="30"/>
  <c r="C28" i="30"/>
  <c r="S28" i="30"/>
  <c r="Z27" i="30"/>
  <c r="Y27" i="30"/>
  <c r="X27" i="30"/>
  <c r="W27" i="30"/>
  <c r="V27" i="30"/>
  <c r="M27" i="30"/>
  <c r="L27" i="30"/>
  <c r="E27" i="30"/>
  <c r="U27" i="30"/>
  <c r="D27" i="30"/>
  <c r="C27" i="30"/>
  <c r="Z26" i="30"/>
  <c r="Z35" i="30"/>
  <c r="Y26" i="30"/>
  <c r="Y35" i="30"/>
  <c r="X26" i="30"/>
  <c r="X35" i="30"/>
  <c r="W26" i="30"/>
  <c r="W35" i="30"/>
  <c r="V26" i="30"/>
  <c r="V35" i="30"/>
  <c r="U26" i="30"/>
  <c r="U35" i="30"/>
  <c r="M26" i="30"/>
  <c r="M35" i="30"/>
  <c r="L26" i="30"/>
  <c r="K26" i="30"/>
  <c r="E26" i="30"/>
  <c r="D26" i="30"/>
  <c r="C26" i="30"/>
  <c r="Z25" i="30"/>
  <c r="Y25" i="30"/>
  <c r="X25" i="30"/>
  <c r="W25" i="30"/>
  <c r="V25" i="30"/>
  <c r="M25" i="30"/>
  <c r="L25" i="30"/>
  <c r="E25" i="30"/>
  <c r="E35" i="30"/>
  <c r="D25" i="30"/>
  <c r="C25" i="30"/>
  <c r="R18" i="27"/>
  <c r="N18" i="27"/>
  <c r="J18" i="27"/>
  <c r="T106" i="27"/>
  <c r="P106" i="27"/>
  <c r="L106" i="27"/>
  <c r="T105" i="27"/>
  <c r="P105" i="27"/>
  <c r="L105" i="27"/>
  <c r="T104" i="27"/>
  <c r="P104" i="27"/>
  <c r="L104" i="27"/>
  <c r="T103" i="27"/>
  <c r="P103" i="27"/>
  <c r="L103" i="27"/>
  <c r="T102" i="27"/>
  <c r="P102" i="27"/>
  <c r="L102" i="27"/>
  <c r="T101" i="27"/>
  <c r="P101" i="27"/>
  <c r="L101" i="27"/>
  <c r="T100" i="27"/>
  <c r="P100" i="27"/>
  <c r="L100" i="27"/>
  <c r="T99" i="27"/>
  <c r="P99" i="27"/>
  <c r="L99" i="27"/>
  <c r="T98" i="27"/>
  <c r="P98" i="27"/>
  <c r="L98" i="27"/>
  <c r="T97" i="27"/>
  <c r="P97" i="27"/>
  <c r="L97" i="27"/>
  <c r="T96" i="27"/>
  <c r="P96" i="27"/>
  <c r="L96" i="27"/>
  <c r="T95" i="27"/>
  <c r="P95" i="27"/>
  <c r="L95" i="27"/>
  <c r="T94" i="27"/>
  <c r="P94" i="27"/>
  <c r="L94" i="27"/>
  <c r="T93" i="27"/>
  <c r="P93" i="27"/>
  <c r="L93" i="27"/>
  <c r="T92" i="27"/>
  <c r="P92" i="27"/>
  <c r="L92" i="27"/>
  <c r="T91" i="27"/>
  <c r="P91" i="27"/>
  <c r="L91" i="27"/>
  <c r="T90" i="27"/>
  <c r="P90" i="27"/>
  <c r="L90" i="27"/>
  <c r="T89" i="27"/>
  <c r="P89" i="27"/>
  <c r="L89" i="27"/>
  <c r="T88" i="27"/>
  <c r="P88" i="27"/>
  <c r="L88" i="27"/>
  <c r="T87" i="27"/>
  <c r="P87" i="27"/>
  <c r="L87" i="27"/>
  <c r="T86" i="27"/>
  <c r="P86" i="27"/>
  <c r="L86" i="27"/>
  <c r="T85" i="27"/>
  <c r="P85" i="27"/>
  <c r="L85" i="27"/>
  <c r="U32" i="30"/>
  <c r="T32" i="30"/>
  <c r="S32" i="30"/>
  <c r="J27" i="1"/>
  <c r="K27" i="1"/>
  <c r="M27" i="1"/>
  <c r="N27" i="1"/>
  <c r="O27" i="1"/>
  <c r="Q27" i="1"/>
  <c r="R27" i="1"/>
  <c r="S27" i="1"/>
  <c r="I27" i="1"/>
  <c r="T26" i="1"/>
  <c r="P26" i="1"/>
  <c r="L26" i="1"/>
  <c r="T25" i="1"/>
  <c r="T27" i="1"/>
  <c r="P25" i="1"/>
  <c r="P27" i="1"/>
  <c r="L25" i="1"/>
  <c r="L27" i="1"/>
  <c r="T23" i="1"/>
  <c r="T24" i="1"/>
  <c r="T16" i="13"/>
  <c r="P16" i="13"/>
  <c r="L16" i="13"/>
  <c r="P18" i="27"/>
  <c r="T18" i="27"/>
  <c r="L18" i="27"/>
  <c r="T84" i="27"/>
  <c r="P84" i="27"/>
  <c r="L84" i="27"/>
  <c r="T83" i="27"/>
  <c r="P83" i="27"/>
  <c r="L83" i="27"/>
  <c r="T82" i="27"/>
  <c r="P82" i="27"/>
  <c r="L82" i="27"/>
  <c r="T81" i="27"/>
  <c r="P81" i="27"/>
  <c r="L81" i="27"/>
  <c r="T80" i="27"/>
  <c r="P80" i="27"/>
  <c r="L80" i="27"/>
  <c r="T79" i="27"/>
  <c r="P79" i="27"/>
  <c r="L79" i="27"/>
  <c r="T78" i="27"/>
  <c r="P78" i="27"/>
  <c r="L78" i="27"/>
  <c r="T77" i="27"/>
  <c r="P77" i="27"/>
  <c r="L77" i="27"/>
  <c r="T76" i="27"/>
  <c r="P76" i="27"/>
  <c r="L76" i="27"/>
  <c r="T75" i="27"/>
  <c r="P75" i="27"/>
  <c r="L75" i="27"/>
  <c r="T74" i="27"/>
  <c r="P74" i="27"/>
  <c r="L74" i="27"/>
  <c r="T73" i="27"/>
  <c r="P73" i="27"/>
  <c r="L73" i="27"/>
  <c r="T72" i="27"/>
  <c r="P72" i="27"/>
  <c r="L72" i="27"/>
  <c r="T71" i="27"/>
  <c r="P71" i="27"/>
  <c r="L71" i="27"/>
  <c r="T70" i="27"/>
  <c r="P70" i="27"/>
  <c r="L70" i="27"/>
  <c r="T69" i="27"/>
  <c r="P69" i="27"/>
  <c r="L69" i="27"/>
  <c r="T68" i="27"/>
  <c r="P68" i="27"/>
  <c r="L68" i="27"/>
  <c r="T67" i="27"/>
  <c r="P67" i="27"/>
  <c r="L67" i="27"/>
  <c r="T66" i="27"/>
  <c r="P66" i="27"/>
  <c r="L66" i="27"/>
  <c r="T65" i="27"/>
  <c r="P65" i="27"/>
  <c r="L65" i="27"/>
  <c r="T64" i="27"/>
  <c r="P64" i="27"/>
  <c r="L64" i="27"/>
  <c r="T63" i="27"/>
  <c r="P63" i="27"/>
  <c r="L63" i="27"/>
  <c r="R28" i="29"/>
  <c r="Q28" i="29"/>
  <c r="P28" i="29"/>
  <c r="O28" i="29"/>
  <c r="N28" i="29"/>
  <c r="J28" i="29"/>
  <c r="I28" i="29"/>
  <c r="H28" i="29"/>
  <c r="G28" i="29"/>
  <c r="F28" i="29"/>
  <c r="E28" i="29"/>
  <c r="Z27" i="29"/>
  <c r="Y27" i="29"/>
  <c r="X27" i="29"/>
  <c r="W27" i="29"/>
  <c r="V27" i="29"/>
  <c r="U27" i="29"/>
  <c r="T27" i="29"/>
  <c r="S27" i="29"/>
  <c r="M27" i="29"/>
  <c r="L27" i="29"/>
  <c r="K27" i="29"/>
  <c r="D27" i="29"/>
  <c r="C27" i="29"/>
  <c r="Z26" i="29"/>
  <c r="Y26" i="29"/>
  <c r="X26" i="29"/>
  <c r="U26" i="29"/>
  <c r="W26" i="29"/>
  <c r="V26" i="29"/>
  <c r="M26" i="29"/>
  <c r="L26" i="29"/>
  <c r="K26" i="29"/>
  <c r="D26" i="29"/>
  <c r="C26" i="29"/>
  <c r="Z25" i="29"/>
  <c r="Z28" i="29"/>
  <c r="Y25" i="29"/>
  <c r="Y28" i="29"/>
  <c r="X25" i="29"/>
  <c r="X28" i="29"/>
  <c r="W25" i="29"/>
  <c r="W28" i="29"/>
  <c r="V25" i="29"/>
  <c r="V28" i="29"/>
  <c r="M25" i="29"/>
  <c r="L25" i="29"/>
  <c r="D25" i="29"/>
  <c r="D28" i="29"/>
  <c r="P24" i="1"/>
  <c r="L24" i="1"/>
  <c r="P23" i="1"/>
  <c r="L23" i="1"/>
  <c r="R29" i="28"/>
  <c r="Q29" i="28"/>
  <c r="P29" i="28"/>
  <c r="O29" i="28"/>
  <c r="N29" i="28"/>
  <c r="Z28" i="28"/>
  <c r="Y28" i="28"/>
  <c r="Y29" i="28"/>
  <c r="X28" i="28"/>
  <c r="W28" i="28"/>
  <c r="V28" i="28"/>
  <c r="U28" i="28"/>
  <c r="T28" i="28"/>
  <c r="S28" i="28"/>
  <c r="M28" i="28"/>
  <c r="L28" i="28"/>
  <c r="K28" i="28"/>
  <c r="Z27" i="28"/>
  <c r="Y27" i="28"/>
  <c r="X27" i="28"/>
  <c r="U27" i="28"/>
  <c r="T27" i="28"/>
  <c r="S27" i="28"/>
  <c r="W27" i="28"/>
  <c r="V27" i="28"/>
  <c r="M27" i="28"/>
  <c r="L27" i="28"/>
  <c r="K27" i="28"/>
  <c r="Z26" i="28"/>
  <c r="Y26" i="28"/>
  <c r="X26" i="28"/>
  <c r="W26" i="28"/>
  <c r="W29" i="28"/>
  <c r="V26" i="28"/>
  <c r="U26" i="28"/>
  <c r="M26" i="28"/>
  <c r="M29" i="28"/>
  <c r="T15" i="13"/>
  <c r="P15" i="13"/>
  <c r="L15" i="13"/>
  <c r="T41" i="27"/>
  <c r="T42" i="27"/>
  <c r="T43" i="27"/>
  <c r="T44" i="27"/>
  <c r="T45" i="27"/>
  <c r="T46" i="27"/>
  <c r="T47" i="27"/>
  <c r="T48" i="27"/>
  <c r="T49" i="27"/>
  <c r="T50" i="27"/>
  <c r="T51" i="27"/>
  <c r="T52" i="27"/>
  <c r="T53" i="27"/>
  <c r="T54" i="27"/>
  <c r="T55" i="27"/>
  <c r="T56" i="27"/>
  <c r="T57" i="27"/>
  <c r="T58" i="27"/>
  <c r="T59" i="27"/>
  <c r="T60" i="27"/>
  <c r="T61" i="27"/>
  <c r="T62" i="27"/>
  <c r="P41" i="27"/>
  <c r="P42" i="27"/>
  <c r="P43" i="27"/>
  <c r="P44" i="27"/>
  <c r="P45" i="27"/>
  <c r="P46" i="27"/>
  <c r="P47" i="27"/>
  <c r="P48" i="27"/>
  <c r="P49" i="27"/>
  <c r="P50" i="27"/>
  <c r="P51" i="27"/>
  <c r="P52" i="27"/>
  <c r="P53" i="27"/>
  <c r="P54" i="27"/>
  <c r="P55" i="27"/>
  <c r="P56" i="27"/>
  <c r="P57" i="27"/>
  <c r="P58" i="27"/>
  <c r="P59" i="27"/>
  <c r="P60" i="27"/>
  <c r="P61" i="27"/>
  <c r="P62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T20" i="1"/>
  <c r="T21" i="1"/>
  <c r="T22" i="1"/>
  <c r="P20" i="1"/>
  <c r="P21" i="1"/>
  <c r="P22" i="1"/>
  <c r="L21" i="1"/>
  <c r="L22" i="1"/>
  <c r="J29" i="28"/>
  <c r="I29" i="28"/>
  <c r="H29" i="28"/>
  <c r="G29" i="28"/>
  <c r="F29" i="28"/>
  <c r="E28" i="28"/>
  <c r="D28" i="28"/>
  <c r="C28" i="28"/>
  <c r="E27" i="28"/>
  <c r="D27" i="28"/>
  <c r="C27" i="28"/>
  <c r="E26" i="28"/>
  <c r="E29" i="28"/>
  <c r="D26" i="28"/>
  <c r="D29" i="28"/>
  <c r="T19" i="27"/>
  <c r="P37" i="27"/>
  <c r="Q29" i="22"/>
  <c r="T20" i="27"/>
  <c r="T29" i="27"/>
  <c r="T30" i="27"/>
  <c r="T31" i="27"/>
  <c r="T32" i="27"/>
  <c r="T33" i="27"/>
  <c r="T34" i="27"/>
  <c r="T35" i="27"/>
  <c r="T36" i="27"/>
  <c r="T37" i="27"/>
  <c r="T38" i="27"/>
  <c r="P30" i="27"/>
  <c r="P31" i="27"/>
  <c r="P32" i="27"/>
  <c r="P33" i="27"/>
  <c r="P34" i="27"/>
  <c r="P35" i="27"/>
  <c r="P36" i="27"/>
  <c r="P38" i="27"/>
  <c r="P29" i="27"/>
  <c r="L29" i="27"/>
  <c r="L30" i="27"/>
  <c r="L31" i="27"/>
  <c r="L32" i="27"/>
  <c r="L33" i="27"/>
  <c r="L34" i="27"/>
  <c r="L35" i="27"/>
  <c r="L36" i="27"/>
  <c r="L37" i="27"/>
  <c r="L38" i="27"/>
  <c r="T25" i="27"/>
  <c r="M27" i="22"/>
  <c r="L27" i="22"/>
  <c r="K27" i="22"/>
  <c r="M28" i="22"/>
  <c r="L28" i="22"/>
  <c r="K28" i="22"/>
  <c r="P19" i="1"/>
  <c r="P20" i="27"/>
  <c r="P21" i="27"/>
  <c r="P22" i="27"/>
  <c r="P23" i="27"/>
  <c r="P24" i="27"/>
  <c r="P25" i="27"/>
  <c r="P26" i="27"/>
  <c r="P27" i="27"/>
  <c r="P39" i="27"/>
  <c r="T26" i="27"/>
  <c r="T24" i="27"/>
  <c r="T21" i="27"/>
  <c r="T22" i="27"/>
  <c r="T23" i="27"/>
  <c r="T27" i="27"/>
  <c r="T28" i="27"/>
  <c r="M26" i="22"/>
  <c r="L26" i="22"/>
  <c r="K26" i="22"/>
  <c r="P40" i="27"/>
  <c r="N29" i="22"/>
  <c r="O29" i="22"/>
  <c r="P29" i="22"/>
  <c r="R29" i="22"/>
  <c r="L27" i="27"/>
  <c r="L28" i="27"/>
  <c r="L22" i="27"/>
  <c r="L21" i="27"/>
  <c r="P28" i="27"/>
  <c r="M18" i="13"/>
  <c r="N18" i="13"/>
  <c r="O18" i="13"/>
  <c r="Q18" i="13"/>
  <c r="R18" i="13"/>
  <c r="S18" i="13"/>
  <c r="J18" i="13"/>
  <c r="K18" i="13"/>
  <c r="I18" i="13"/>
  <c r="F29" i="22"/>
  <c r="G29" i="22"/>
  <c r="H29" i="22"/>
  <c r="I29" i="22"/>
  <c r="E27" i="22"/>
  <c r="D27" i="22"/>
  <c r="C27" i="22"/>
  <c r="E28" i="22"/>
  <c r="D28" i="22"/>
  <c r="C28" i="22"/>
  <c r="E26" i="22"/>
  <c r="D26" i="22"/>
  <c r="C26" i="22"/>
  <c r="Y26" i="22"/>
  <c r="Y27" i="22"/>
  <c r="L25" i="22"/>
  <c r="K25" i="22"/>
  <c r="U25" i="22"/>
  <c r="V25" i="22"/>
  <c r="W25" i="22"/>
  <c r="W29" i="22"/>
  <c r="X25" i="22"/>
  <c r="X29" i="22"/>
  <c r="Y25" i="22"/>
  <c r="Y29" i="22"/>
  <c r="Z25" i="22"/>
  <c r="V26" i="22"/>
  <c r="W26" i="22"/>
  <c r="U26" i="22"/>
  <c r="X26" i="22"/>
  <c r="Z26" i="22"/>
  <c r="V27" i="22"/>
  <c r="W27" i="22"/>
  <c r="U27" i="22"/>
  <c r="T27" i="22"/>
  <c r="S27" i="22"/>
  <c r="X27" i="22"/>
  <c r="Z27" i="22"/>
  <c r="V28" i="22"/>
  <c r="U28" i="22"/>
  <c r="T28" i="22"/>
  <c r="S28" i="22"/>
  <c r="W28" i="22"/>
  <c r="X28" i="22"/>
  <c r="Y28" i="22"/>
  <c r="Z28" i="22"/>
  <c r="D25" i="22"/>
  <c r="T25" i="22"/>
  <c r="L39" i="27"/>
  <c r="L40" i="27"/>
  <c r="L19" i="1"/>
  <c r="T19" i="1"/>
  <c r="L20" i="1"/>
  <c r="T40" i="27"/>
  <c r="T39" i="27"/>
  <c r="P19" i="27"/>
  <c r="P14" i="13"/>
  <c r="P18" i="13"/>
  <c r="J29" i="22"/>
  <c r="L14" i="13"/>
  <c r="L18" i="13"/>
  <c r="L20" i="27"/>
  <c r="L23" i="27"/>
  <c r="L24" i="27"/>
  <c r="L25" i="27"/>
  <c r="L26" i="27"/>
  <c r="T14" i="13"/>
  <c r="T18" i="13"/>
  <c r="L19" i="27"/>
  <c r="T26" i="22"/>
  <c r="S26" i="22"/>
  <c r="M29" i="22"/>
  <c r="E29" i="22"/>
  <c r="U25" i="29"/>
  <c r="C25" i="29"/>
  <c r="C28" i="29"/>
  <c r="V29" i="28"/>
  <c r="T25" i="29"/>
  <c r="S25" i="29"/>
  <c r="T107" i="27"/>
  <c r="P107" i="27"/>
  <c r="L107" i="27"/>
  <c r="K25" i="30"/>
  <c r="T25" i="30"/>
  <c r="S25" i="30"/>
  <c r="S26" i="30"/>
  <c r="K27" i="30"/>
  <c r="K35" i="30"/>
  <c r="T27" i="30"/>
  <c r="U25" i="30"/>
  <c r="T28" i="30"/>
  <c r="L35" i="30"/>
  <c r="T26" i="30"/>
  <c r="D29" i="30"/>
  <c r="K25" i="29"/>
  <c r="K28" i="29"/>
  <c r="L28" i="29"/>
  <c r="T26" i="29"/>
  <c r="U28" i="29"/>
  <c r="M28" i="29"/>
  <c r="T26" i="28"/>
  <c r="U29" i="28"/>
  <c r="X29" i="28"/>
  <c r="C26" i="28"/>
  <c r="C29" i="28"/>
  <c r="L26" i="28"/>
  <c r="U29" i="22"/>
  <c r="T29" i="22"/>
  <c r="K29" i="22"/>
  <c r="L29" i="22"/>
  <c r="D29" i="22"/>
  <c r="C25" i="22"/>
  <c r="V29" i="22"/>
  <c r="S27" i="30"/>
  <c r="D35" i="30"/>
  <c r="C29" i="30"/>
  <c r="T29" i="30"/>
  <c r="T35" i="30"/>
  <c r="S26" i="29"/>
  <c r="S28" i="29"/>
  <c r="T28" i="29"/>
  <c r="K26" i="28"/>
  <c r="K29" i="28"/>
  <c r="L29" i="28"/>
  <c r="T29" i="28"/>
  <c r="S26" i="28"/>
  <c r="S29" i="28"/>
  <c r="C29" i="22"/>
  <c r="S25" i="22"/>
  <c r="S29" i="22"/>
  <c r="S29" i="30"/>
  <c r="S35" i="30"/>
  <c r="C35" i="30"/>
</calcChain>
</file>

<file path=xl/sharedStrings.xml><?xml version="1.0" encoding="utf-8"?>
<sst xmlns="http://schemas.openxmlformats.org/spreadsheetml/2006/main" count="1782" uniqueCount="353">
  <si>
    <t>Wyszczególnienie</t>
  </si>
  <si>
    <t>Plan</t>
  </si>
  <si>
    <t>Zmiany (zwiększenia ze znakiem "+" zmniejszenia ze znakiem "-")</t>
  </si>
  <si>
    <t>RAZEM</t>
  </si>
  <si>
    <t>Sporządził:</t>
  </si>
  <si>
    <t>Zatwierdził:</t>
  </si>
  <si>
    <t xml:space="preserve">Lata realizacji 
przed zmianą </t>
  </si>
  <si>
    <t>Rok rozpoczęcia</t>
  </si>
  <si>
    <t>Rok zakończenia</t>
  </si>
  <si>
    <t>rozdział</t>
  </si>
  <si>
    <t>§</t>
  </si>
  <si>
    <t xml:space="preserve">zmniejszenia </t>
  </si>
  <si>
    <t>zwiększenia</t>
  </si>
  <si>
    <t xml:space="preserve">z tego: </t>
  </si>
  <si>
    <t>Środki z budżetu UE</t>
  </si>
  <si>
    <t xml:space="preserve"> wkład własny</t>
  </si>
  <si>
    <t xml:space="preserve">Lata realizacji 
po zmanie </t>
  </si>
  <si>
    <t>Nazwa dysponenta 1)</t>
  </si>
  <si>
    <t>Kod 3)</t>
  </si>
  <si>
    <t>b) ROZCHODÓW BUDŻETU *</t>
  </si>
  <si>
    <t>2) WIELOLETNIEJ PROGNOZY DŁUGU*, W TYM:</t>
  </si>
  <si>
    <t>np.: 801.80195.D2707+000</t>
  </si>
  <si>
    <t xml:space="preserve">np.: 801.80195.W4307+000                                                            </t>
  </si>
  <si>
    <t>wkład finansowy</t>
  </si>
  <si>
    <t>wkład rzeczowy j.s.t.</t>
  </si>
  <si>
    <t>Lata realizacji projektu :</t>
  </si>
  <si>
    <t>c) PRZYCHODÓW BUDŻETU*</t>
  </si>
  <si>
    <t>d) ROZCHODÓW BUDŻETU *</t>
  </si>
  <si>
    <t>a) PRZYCHODÓW BUDŻETU*</t>
  </si>
  <si>
    <t>Kod 1)</t>
  </si>
  <si>
    <t>Nazwa 1)</t>
  </si>
  <si>
    <t>w zł</t>
  </si>
  <si>
    <t>Stanowisko finansowe</t>
  </si>
  <si>
    <t>Pozycje finansowe</t>
  </si>
  <si>
    <t>Obszar funkcjonalny</t>
  </si>
  <si>
    <t>Program budżetowy</t>
  </si>
  <si>
    <t>Proponowane zmiany</t>
  </si>
  <si>
    <t>Plan po zmianach</t>
  </si>
  <si>
    <t>Dział</t>
  </si>
  <si>
    <t>Kod 1)                      lub Kod 2)</t>
  </si>
  <si>
    <r>
      <t xml:space="preserve">Nazwa i cel przedsięwzięcia 2) - </t>
    </r>
    <r>
      <rPr>
        <sz val="8"/>
        <rFont val="Arial"/>
        <family val="2"/>
        <charset val="238"/>
      </rPr>
      <t>w przypadku projektu UE podać pełną nazwę projektu wraz z nazwą programu w ramach, którego jest realizowany projekt</t>
    </r>
  </si>
  <si>
    <t>w tym:</t>
  </si>
  <si>
    <t xml:space="preserve">WNIOSEK W SPRAWIE ZMIAN: </t>
  </si>
  <si>
    <t>a) DOCHODÓW w tym UE*</t>
  </si>
  <si>
    <t xml:space="preserve">1) WIELOLETNIEJ PROGNOZY BUDŻETÓW *, W TYM: </t>
  </si>
  <si>
    <t>łączne wydatki realizacji całego projektu</t>
  </si>
  <si>
    <r>
      <t>1) WNIOSEK W SPRAWIE WPROWADZENIA NOWYCH LUB ZWIĘKSZENIA  PRZEDSIĘWZIĘĆ WIELOLETNICH BIEŻĄCYCH ORAZ UE</t>
    </r>
    <r>
      <rPr>
        <b/>
        <vertAlign val="superscript"/>
        <sz val="8"/>
        <rFont val="Arial"/>
        <family val="2"/>
        <charset val="238"/>
      </rPr>
      <t>*</t>
    </r>
  </si>
  <si>
    <t>Wydatki w okresie realizacji projektu (całkowita wartość projektu) (3+9)</t>
  </si>
  <si>
    <t>Wydatki w okresie realizacji projektu (całkowita wartość projektu) (11+17)</t>
  </si>
  <si>
    <t>Wydatki w okresie realizacji projektu (całkowita wartość projektu) (19+25)</t>
  </si>
  <si>
    <t>Wydatki kwalifikowalne (4+8)</t>
  </si>
  <si>
    <t>Wydatki niekwalifikowalne</t>
  </si>
  <si>
    <t>Wydatki kwalifikowalne (12+16)</t>
  </si>
  <si>
    <t>Wydatki kwalifikowalne (20+24)</t>
  </si>
  <si>
    <t>Środki z budżetu krajowego (5+6+7)</t>
  </si>
  <si>
    <t>Środki z budżetu krajowego (13+14+15)</t>
  </si>
  <si>
    <t>Środki z budżetu krajowego (21+22+23)</t>
  </si>
  <si>
    <t xml:space="preserve">inne </t>
  </si>
  <si>
    <t>2018 rok</t>
  </si>
  <si>
    <t>2019 rok</t>
  </si>
  <si>
    <r>
      <t>Załącznik nr 4</t>
    </r>
    <r>
      <rPr>
        <sz val="8"/>
        <rFont val="Arial"/>
        <family val="2"/>
        <charset val="238"/>
      </rPr>
      <t xml:space="preserve"> do "Instrukcji …."</t>
    </r>
  </si>
  <si>
    <t>Wniosek w sprawie nowych zmian w wykazie wieloletnich przedsięwzięć realizowanych ze środków Unii Europejskiej i innych źródeł zagranicznych nieujętych w Wieloletniej Prognozie Finansowej wg. stanu na dzień 16.06.2016 r. (edycja 2016-2045)</t>
  </si>
  <si>
    <t>U.09.000</t>
  </si>
  <si>
    <t>Fundusz wynagrodzeń</t>
  </si>
  <si>
    <t>B/X/2/1/1</t>
  </si>
  <si>
    <t>Projekty edukacyjno-oświatowe realizowane w ramach programów Unii Europejskiej</t>
  </si>
  <si>
    <t>B/V/2/9/2</t>
  </si>
  <si>
    <t>b) WYDATKÓW BIEŻĄCYCH w tym UE*</t>
  </si>
  <si>
    <t>Wydział Oświaty i Funduszy Europejskich</t>
  </si>
  <si>
    <r>
      <t>2) WNIOSEK W SPRAWIE WYKREŚLENIA LUB ZMNIEJSZENIA  PRZEDSIĘWZIĘĆ WIELOLETNICH BIEŻĄCYCH ORAZ UE</t>
    </r>
    <r>
      <rPr>
        <vertAlign val="superscript"/>
        <sz val="8"/>
        <rFont val="Arial"/>
        <family val="2"/>
        <charset val="238"/>
      </rPr>
      <t>*</t>
    </r>
  </si>
  <si>
    <r>
      <t>3) ZMIANA STATUSU PRZEDSIĘWZIĘĆ WIELOLETNICH BIEŻĄCYCH ORAZ UE, tj. ZMIANA Z PRZEDSIĘWZIĘĆ PLANOWANYCH NA REALIZOWANE</t>
    </r>
    <r>
      <rPr>
        <vertAlign val="superscript"/>
        <sz val="8"/>
        <rFont val="Arial"/>
        <family val="2"/>
        <charset val="238"/>
      </rPr>
      <t>*</t>
    </r>
    <r>
      <rPr>
        <sz val="8"/>
        <rFont val="Arial"/>
        <family val="2"/>
        <charset val="238"/>
      </rPr>
      <t xml:space="preserve"> </t>
    </r>
  </si>
  <si>
    <t>Realizator projektu (nazwa jednostki): Miasto stołeczne Warszawa / Dzielnica Śródmieście m.st.Warszawy</t>
  </si>
  <si>
    <t>2020 rok</t>
  </si>
  <si>
    <t>2021 rok</t>
  </si>
  <si>
    <t>2022 rok</t>
  </si>
  <si>
    <t>Dzielnicowe Biuro Finansów Oświaty</t>
  </si>
  <si>
    <t>2023 rok</t>
  </si>
  <si>
    <t>Wydział Kadr</t>
  </si>
  <si>
    <t>J.09.000</t>
  </si>
  <si>
    <t>Zmiany dla 2025 roku</t>
  </si>
  <si>
    <t>Zmiany dla 2026 roku</t>
  </si>
  <si>
    <t>2026 rok</t>
  </si>
  <si>
    <t>2025 rok</t>
  </si>
  <si>
    <t>2024 rok</t>
  </si>
  <si>
    <t>Program: Fundusze Europejskie dla Mazowsz 2021-2027</t>
  </si>
  <si>
    <t>Priorytet: Fundusze Europejskie dla nowoczesnej i dostępnej edukacji na Mazowszu</t>
  </si>
  <si>
    <t>Działanie: Wzmocnienie kompetencji uczniów</t>
  </si>
  <si>
    <t>Obszar funkcjonalny: SFUE/</t>
  </si>
  <si>
    <t xml:space="preserve">Data podpisania umowy o dofinansowanie projektu: </t>
  </si>
  <si>
    <t>Poziom dofinansowania (w %): 65%</t>
  </si>
  <si>
    <t>Zmiany dla 2027 roku</t>
  </si>
  <si>
    <t>Nazwa projektu: Szkoła z pasją</t>
  </si>
  <si>
    <t>2027 rok</t>
  </si>
  <si>
    <t>801.80195.D2057+000</t>
  </si>
  <si>
    <t>801.80195.D2059+000</t>
  </si>
  <si>
    <t>750.75023.W4017+000</t>
  </si>
  <si>
    <t>750.75023.W4019+000</t>
  </si>
  <si>
    <t>750.75023.W4047+000</t>
  </si>
  <si>
    <t>750.75023.W4049+000</t>
  </si>
  <si>
    <t>750.75023.W4117+000</t>
  </si>
  <si>
    <t>750.75023.W4119+000</t>
  </si>
  <si>
    <t>750.75023.W4127+000</t>
  </si>
  <si>
    <t xml:space="preserve">np.: 801.8019+0005.W4307+000                                                            </t>
  </si>
  <si>
    <t>np.: 801.8019+0005.D2707+000</t>
  </si>
  <si>
    <t>750.75023.W4129+000</t>
  </si>
  <si>
    <t>750.75023.W4719+000</t>
  </si>
  <si>
    <t>801.80195.W4019+000</t>
  </si>
  <si>
    <t>750.75023.W4717+000</t>
  </si>
  <si>
    <t>801.80195.W4117+000</t>
  </si>
  <si>
    <t>801.80195.W4119+000</t>
  </si>
  <si>
    <t>801.80195.W4127+000</t>
  </si>
  <si>
    <t>801.80195.W4129+000</t>
  </si>
  <si>
    <t>801.80195.W4717+000</t>
  </si>
  <si>
    <t>801.80195.W4719+000</t>
  </si>
  <si>
    <t>801.80195.W4797+000</t>
  </si>
  <si>
    <t>801.80195.W4799+000</t>
  </si>
  <si>
    <t>801.80195.W4217+000</t>
  </si>
  <si>
    <t>801.80195.W4219+000</t>
  </si>
  <si>
    <t>Szkoła z pasją</t>
  </si>
  <si>
    <t>Kod 1) lub Kod 2)</t>
  </si>
  <si>
    <t>801.80195.W4017+000</t>
  </si>
  <si>
    <t>Program: Fundusze Europejskie dla Mazowsza 2021-2027</t>
  </si>
  <si>
    <t>"Szkoła z pasją"  Fundusze Europejskie dla Mazowsza 2021-2027 Fundusze Europejskie dla nowoczesnej i dostępnej edukacji na Mazowszu</t>
  </si>
  <si>
    <t>801.80116.W2540+000</t>
  </si>
  <si>
    <t>B/V/1/37/2</t>
  </si>
  <si>
    <t>Dotacje dla niepublicznych szkół policealnych</t>
  </si>
  <si>
    <t>GMMW</t>
  </si>
  <si>
    <t>Nazwa projektu: Akademia sukcesu</t>
  </si>
  <si>
    <t>Akademia kwalifikacji</t>
  </si>
  <si>
    <t>"Akademia sukcesu"               Fundusze Europejskiego dla Mazowsza na lata 2021-2027, Priorytet VII Fundusze Europejskie dla nowoczesnej i dostępnej edukacji na Mazowszu, Działanie 7.2 Wzmocnienie kompetencji uczniów</t>
  </si>
  <si>
    <t>Akademia sukcesu</t>
  </si>
  <si>
    <t xml:space="preserve">Razem dla Edukacji   </t>
  </si>
  <si>
    <t>Program: Fundusze Europejskiego dla Mazowsza na lata 2021-2027</t>
  </si>
  <si>
    <t>Priorytet: VII Fundusze Europejskie dla nowoczesnej i dostępnej edukacji na Mazowszu</t>
  </si>
  <si>
    <t>Działanie: 7.2 Wzmocnienie kompetencji uczniów</t>
  </si>
  <si>
    <t xml:space="preserve">Nazwa projektu: Razem dla Edukacji   </t>
  </si>
  <si>
    <t>Realizator projektu (nazwa jednostki): Miasto stołeczne Warszawa / Dzielnica Śródmieście m.st.Warszawy, Szkoła Podstawa nr 158 im. J. Kilińskiego w Warszawie, XXII Liceum Ogólnokształcące im. Gen. S. Grota-Roweckiego w Warszawie</t>
  </si>
  <si>
    <t>Obszar funkcjonalny: SFUE</t>
  </si>
  <si>
    <t>Data podpisania umowy o dofinansowanie projektu: 07/2024</t>
  </si>
  <si>
    <t>Poziom dofinansowania (w %): 65,00%</t>
  </si>
  <si>
    <t>"Razem dla Edukacji" Fundusze Europejskiego dla Mazowsza na lata 2021-2027, Priorytet VII Fundusze Europejskie dla nowoczesnej i dostępnej edukacji na Mazowszu, Działanie 7.2 Wzmocnienie kompetencji uczniów</t>
  </si>
  <si>
    <t>Plan wg stanu na dzień 15.05.2024</t>
  </si>
  <si>
    <t>Wydział Oświaty i Fundiszy Europejskich</t>
  </si>
  <si>
    <t xml:space="preserve"> Inwestycja w edukację </t>
  </si>
  <si>
    <t xml:space="preserve">Nazwa projektu: Inwestycja w edukację </t>
  </si>
  <si>
    <t xml:space="preserve">Realizator projektu (nazwa jednostki):                                                                                                                                                                Miasto stołeczne Warszawa / Dzielnica Śródmieście m.st.Warszawy                                                                                                              Szkoła Podstawowa nr 48 im. Adama Próchnika w Warszawie                                                                                                                        Szkoła Podstawowa nr 203 im. Antoniny i Jana Żabińskich w Warszawie  </t>
  </si>
  <si>
    <t>Obszar funkcjonalny: ….....</t>
  </si>
  <si>
    <t>"Inwestycja w edukację"               Fundusze Europejskiego dla Mazowsza na lata 2021-2027, Priorytet VII Fundusze Europejskie dla nowoczesnej i dostępnej edukacji na Mazowszu, Działanie 7.2 Wzmocnienie kompetencji uczniów</t>
  </si>
  <si>
    <r>
      <t xml:space="preserve">Nazwa i cel przedsięwzięcia 2) - </t>
    </r>
    <r>
      <rPr>
        <sz val="8"/>
        <rFont val="Calibri"/>
        <family val="2"/>
        <charset val="238"/>
      </rPr>
      <t>w przypadku projektu UE podać pełną nazwę projektu wraz z nazwą programu w ramach, którego jest realizowany projekt</t>
    </r>
  </si>
  <si>
    <t>Zmiany dla 2024 roku</t>
  </si>
  <si>
    <t>Zmiany dla 2028 roku</t>
  </si>
  <si>
    <t>Zmiany dla 2029 roku</t>
  </si>
  <si>
    <t>Remonty i konserwacje budynków i lokali mieszkaniowego i usługowego zasobu komunalnego</t>
  </si>
  <si>
    <t>Zakład Gospodarowania Nieruchomościami</t>
  </si>
  <si>
    <t>P/J09003/0023</t>
  </si>
  <si>
    <t>Bieżące utrzymanie jednostki</t>
  </si>
  <si>
    <t>P/J09003/0094</t>
  </si>
  <si>
    <t>U/J09003/0094</t>
  </si>
  <si>
    <t>Utrzymanie zasobu komunalnego</t>
  </si>
  <si>
    <t>P/J09003/0100</t>
  </si>
  <si>
    <t>U/J09003/0100</t>
  </si>
  <si>
    <t>Utrzymanie zieleni</t>
  </si>
  <si>
    <t>Zarząd Terenów Publicznych</t>
  </si>
  <si>
    <t>P/J09006/0011</t>
  </si>
  <si>
    <t>U/J09006/0011</t>
  </si>
  <si>
    <t>Konserwacja i bieżące utrzymanie w ruchu studni, urządzeń wodnych i innych zbiorników wodnych łącznie z zapleczem technicznym</t>
  </si>
  <si>
    <t>P/J09006/0012</t>
  </si>
  <si>
    <t>UJ09006/0012</t>
  </si>
  <si>
    <t>Utrzymanie, remonty i konserwacje dróg</t>
  </si>
  <si>
    <t>P/J09006/0020</t>
  </si>
  <si>
    <t>U/J09006/0020</t>
  </si>
  <si>
    <t>Remonty, konserwacje i bieżące utrzymanie miejsc pamięci</t>
  </si>
  <si>
    <t>P/J09006/0021</t>
  </si>
  <si>
    <t>U/J09006/0021</t>
  </si>
  <si>
    <t>Administrowanie targowiskami</t>
  </si>
  <si>
    <t>P/J09006/0027</t>
  </si>
  <si>
    <t>Administrowanie  targowiskami</t>
  </si>
  <si>
    <t>U/J09006/0027</t>
  </si>
  <si>
    <t>Utrzymanie, konserwacja i remonty oświetlenia ulicznego, iluminacja obiektów</t>
  </si>
  <si>
    <t>P/J09006/0036</t>
  </si>
  <si>
    <t>U/J09006/0036</t>
  </si>
  <si>
    <t>Utrzymanie parkingów</t>
  </si>
  <si>
    <t>P/J09006/0055</t>
  </si>
  <si>
    <t>U/J09006/0055</t>
  </si>
  <si>
    <t>P/J09006/0094</t>
  </si>
  <si>
    <t>U/J09006/0094</t>
  </si>
  <si>
    <t>P/J09006/0100</t>
  </si>
  <si>
    <t>U/J09006/0100</t>
  </si>
  <si>
    <t>Obsługa jednostek oświatowo-edukacyjnych</t>
  </si>
  <si>
    <t>P/J09001/0093</t>
  </si>
  <si>
    <t>P/P09001/0093</t>
  </si>
  <si>
    <t>U/P09001/0093</t>
  </si>
  <si>
    <t>P/P09002/0093</t>
  </si>
  <si>
    <t>U/P09002/0093</t>
  </si>
  <si>
    <t>P/P09004/0093</t>
  </si>
  <si>
    <t>U/P09004/0093</t>
  </si>
  <si>
    <t>P/P09005/0093</t>
  </si>
  <si>
    <t>U/P09005/0093</t>
  </si>
  <si>
    <t>P/P09006/0093</t>
  </si>
  <si>
    <t>U/P09006/0093</t>
  </si>
  <si>
    <t>P/P09007/0093</t>
  </si>
  <si>
    <t>U/P09007/0093</t>
  </si>
  <si>
    <t>P/P09008/0093</t>
  </si>
  <si>
    <t>U/P09008/0093</t>
  </si>
  <si>
    <t>P/P09009/0093</t>
  </si>
  <si>
    <t>U/P09009/0093</t>
  </si>
  <si>
    <t>P/P09010/0093</t>
  </si>
  <si>
    <t>U/P09010/0093</t>
  </si>
  <si>
    <t>P/P09011/0093</t>
  </si>
  <si>
    <t>U/P09011/0093</t>
  </si>
  <si>
    <t>P/P09012/0093</t>
  </si>
  <si>
    <t>U/P09012/0093</t>
  </si>
  <si>
    <t>P/P09013/0093</t>
  </si>
  <si>
    <t>U/P09013/0093</t>
  </si>
  <si>
    <t>P/P09014/0093</t>
  </si>
  <si>
    <t>U/P09014/0093</t>
  </si>
  <si>
    <t>P/P09015/0093</t>
  </si>
  <si>
    <t>U/P09015/0093</t>
  </si>
  <si>
    <t>P/P09016/0093</t>
  </si>
  <si>
    <t>U/P09016/0093</t>
  </si>
  <si>
    <t>P/P09017/0093</t>
  </si>
  <si>
    <t>U/P09017/0093</t>
  </si>
  <si>
    <t>P/P09018/0093</t>
  </si>
  <si>
    <t>U/P09018/0093</t>
  </si>
  <si>
    <t>P/P09019/0093</t>
  </si>
  <si>
    <t>U/P09019/0093</t>
  </si>
  <si>
    <t>P/P09021/0093</t>
  </si>
  <si>
    <t>U/P09021/0093</t>
  </si>
  <si>
    <t>P/P09022/0093</t>
  </si>
  <si>
    <t>U/P09022/0093</t>
  </si>
  <si>
    <t>P/P09023/0093</t>
  </si>
  <si>
    <t>U/P09023/0093</t>
  </si>
  <si>
    <t>P/P09024/0093</t>
  </si>
  <si>
    <t>U/P09024/0093</t>
  </si>
  <si>
    <t>P/P09025/0093</t>
  </si>
  <si>
    <t>U/P09025/0093</t>
  </si>
  <si>
    <t>P/P09026/0093</t>
  </si>
  <si>
    <t>U/P09026/0093</t>
  </si>
  <si>
    <t>P/P09027/0093</t>
  </si>
  <si>
    <t>U/P09027/0093</t>
  </si>
  <si>
    <t>P/P09028/0093</t>
  </si>
  <si>
    <t>U/P09028/0093</t>
  </si>
  <si>
    <t>P/P09029/0093</t>
  </si>
  <si>
    <t>U/P09029/0093</t>
  </si>
  <si>
    <t>P/P09030/0093</t>
  </si>
  <si>
    <t>U/P09030/0093</t>
  </si>
  <si>
    <t>P/P09031/0093</t>
  </si>
  <si>
    <t>U/P09031/0093</t>
  </si>
  <si>
    <t>P/P09033/0093</t>
  </si>
  <si>
    <t>U/P09033/0093</t>
  </si>
  <si>
    <t>P/P09034/0093</t>
  </si>
  <si>
    <t>U/P09034/0093</t>
  </si>
  <si>
    <t>P/P09035/0093</t>
  </si>
  <si>
    <t>U/P09035/0093</t>
  </si>
  <si>
    <t>P/P09036/0093</t>
  </si>
  <si>
    <t>U/P09036/0093</t>
  </si>
  <si>
    <t>P/P09037/0093</t>
  </si>
  <si>
    <t>U/P09037/0093</t>
  </si>
  <si>
    <t>P/P09038/0093</t>
  </si>
  <si>
    <t>U/P09038/0093</t>
  </si>
  <si>
    <t>P/P09039/0093</t>
  </si>
  <si>
    <t>U/P09039/0093</t>
  </si>
  <si>
    <t>P/P09040/0093</t>
  </si>
  <si>
    <t>U/P09040/0093</t>
  </si>
  <si>
    <t>P/P09041/0093</t>
  </si>
  <si>
    <t>U/P09041/0093</t>
  </si>
  <si>
    <t>P/P09042/0093</t>
  </si>
  <si>
    <t>U/P09042/0093</t>
  </si>
  <si>
    <t>P/P09043/0093</t>
  </si>
  <si>
    <t>U/P09043/0093</t>
  </si>
  <si>
    <t>P/P09044/0093</t>
  </si>
  <si>
    <t>U/P09044/0093</t>
  </si>
  <si>
    <t>P/P09046/0093</t>
  </si>
  <si>
    <t>U/P09046/0093</t>
  </si>
  <si>
    <t>P/P09047/0093</t>
  </si>
  <si>
    <t>U/P09047/0093</t>
  </si>
  <si>
    <t>P/P09048/0093</t>
  </si>
  <si>
    <t>U/P09048/0093</t>
  </si>
  <si>
    <t>P/P09049/0093</t>
  </si>
  <si>
    <t>U/P09049/0093</t>
  </si>
  <si>
    <t>P/P09050/0093</t>
  </si>
  <si>
    <t>U/P09050/0093</t>
  </si>
  <si>
    <t>P/P09051/0093</t>
  </si>
  <si>
    <t>U/P09051/0093</t>
  </si>
  <si>
    <t>P/P09058/0093</t>
  </si>
  <si>
    <t>U/P09058/0093</t>
  </si>
  <si>
    <t>P/P09059/0093</t>
  </si>
  <si>
    <t>U/P09059/0093</t>
  </si>
  <si>
    <t>P/P09060/0093</t>
  </si>
  <si>
    <t>U/P09060/0093</t>
  </si>
  <si>
    <t>P/P09061/0093</t>
  </si>
  <si>
    <t>U/P09061/0093</t>
  </si>
  <si>
    <t>P/P09062/0093</t>
  </si>
  <si>
    <t>U/P09062/0093</t>
  </si>
  <si>
    <t>P/P09063/0093</t>
  </si>
  <si>
    <t>U/P09063/0093</t>
  </si>
  <si>
    <t>P/P09064/0093</t>
  </si>
  <si>
    <t>U/P09064/0093</t>
  </si>
  <si>
    <t>P/P09065/0093</t>
  </si>
  <si>
    <t>U/P09065/0093</t>
  </si>
  <si>
    <t>P/P09066/0093</t>
  </si>
  <si>
    <t>U/P09066/0093</t>
  </si>
  <si>
    <t>P/P09067/0093</t>
  </si>
  <si>
    <t>U/P09067/0093</t>
  </si>
  <si>
    <t>P/P09068/0093</t>
  </si>
  <si>
    <t>U/P09068/0093</t>
  </si>
  <si>
    <t>P/P09069/0093</t>
  </si>
  <si>
    <t>U/P09069/0093</t>
  </si>
  <si>
    <t>P/P09076/0093</t>
  </si>
  <si>
    <t>U/P09076/0093</t>
  </si>
  <si>
    <t>P/P09077/0093</t>
  </si>
  <si>
    <t>U/P09077/0093</t>
  </si>
  <si>
    <t>P/P09078/0093</t>
  </si>
  <si>
    <t>U/P09078/0093</t>
  </si>
  <si>
    <t>P/P09079/0093</t>
  </si>
  <si>
    <t>U/P09079/0093</t>
  </si>
  <si>
    <t>P/P09081/0093</t>
  </si>
  <si>
    <t>U/P09081/0093</t>
  </si>
  <si>
    <t>P/P09082/0093</t>
  </si>
  <si>
    <t>U/P09082/0093</t>
  </si>
  <si>
    <t>P/P09084/0093</t>
  </si>
  <si>
    <t>U/P09084/0093</t>
  </si>
  <si>
    <t>P/P09085/0093</t>
  </si>
  <si>
    <t>U/P09085/0093</t>
  </si>
  <si>
    <t>P/P09086/0093</t>
  </si>
  <si>
    <t>U/P09086/0093</t>
  </si>
  <si>
    <t>P/P09087/0093</t>
  </si>
  <si>
    <t>U/P09087/0093</t>
  </si>
  <si>
    <t>P/P09088/0093</t>
  </si>
  <si>
    <t>U/P09088/0093</t>
  </si>
  <si>
    <t>P/P09092/0093</t>
  </si>
  <si>
    <t>U/P09092/0093</t>
  </si>
  <si>
    <t>P/P09093/0093</t>
  </si>
  <si>
    <t>U/P09093/0093</t>
  </si>
  <si>
    <t>P/P09094/0093</t>
  </si>
  <si>
    <t>U/P09094/0093</t>
  </si>
  <si>
    <t>P/P09095/0093</t>
  </si>
  <si>
    <t>U/P09095/0093</t>
  </si>
  <si>
    <t>P/P09096/0093</t>
  </si>
  <si>
    <t>U/P09096/0093</t>
  </si>
  <si>
    <t>P/P09097/0093</t>
  </si>
  <si>
    <t>U/P09097/0093</t>
  </si>
  <si>
    <t>P/P09098/0093</t>
  </si>
  <si>
    <t>U/P09098/0093</t>
  </si>
  <si>
    <t>P/U09000/0094</t>
  </si>
  <si>
    <t>Działania z zakresu kultury fizycznej i sportu</t>
  </si>
  <si>
    <t>Wydział Sportu i Spraw Społecznych</t>
  </si>
  <si>
    <t>P/U09000/0109</t>
  </si>
  <si>
    <t>Zmiany dla 2022 roku</t>
  </si>
  <si>
    <t>Zmiany dla 2023 roku</t>
  </si>
  <si>
    <t>Dzielnica Śródmieście Urząd</t>
  </si>
  <si>
    <t>Plan wg stanu na dzień 15.05.2024 r.</t>
  </si>
  <si>
    <t>Nazwa i cel przedsięwzięcia 2) - w przypadku projektu UE podać pełną nazwę projektu wraz z nazwą programu w ramach, którego jest realizowany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</si>
</sst>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0">
    <font>
      <sz val="10"/>
      <name val="Arial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u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Verdana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</font>
    <font>
      <b/>
      <vertAlign val="superscript"/>
      <sz val="8"/>
      <name val="Arial"/>
      <family val="2"/>
      <charset val="238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  <charset val="238"/>
    </font>
    <font>
      <i/>
      <sz val="10"/>
      <color indexed="18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14"/>
      <name val="Calibri"/>
      <family val="2"/>
    </font>
    <font>
      <vertAlign val="superscript"/>
      <sz val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02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2" borderId="0" applyNumberFormat="0" applyBorder="0" applyAlignment="0" applyProtection="0"/>
    <xf numFmtId="0" fontId="3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3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20" borderId="0" applyNumberFormat="0" applyBorder="0" applyAlignment="0" applyProtection="0"/>
    <xf numFmtId="0" fontId="57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32" borderId="0" applyNumberFormat="0" applyBorder="0" applyAlignment="0" applyProtection="0"/>
    <xf numFmtId="0" fontId="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6" borderId="0" applyNumberFormat="0" applyBorder="0" applyAlignment="0" applyProtection="0"/>
    <xf numFmtId="0" fontId="2" fillId="39" borderId="0" applyNumberFormat="0" applyBorder="0" applyAlignment="0" applyProtection="0"/>
    <xf numFmtId="0" fontId="3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37" borderId="0" applyNumberFormat="0" applyBorder="0" applyAlignment="0" applyProtection="0"/>
    <xf numFmtId="0" fontId="4" fillId="42" borderId="0" applyNumberFormat="0" applyBorder="0" applyAlignment="0" applyProtection="0"/>
    <xf numFmtId="0" fontId="3" fillId="29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4" fillId="37" borderId="0" applyNumberFormat="0" applyBorder="0" applyAlignment="0" applyProtection="0"/>
    <xf numFmtId="0" fontId="4" fillId="35" borderId="0" applyNumberFormat="0" applyBorder="0" applyAlignment="0" applyProtection="0"/>
    <xf numFmtId="0" fontId="4" fillId="29" borderId="0" applyNumberFormat="0" applyBorder="0" applyAlignment="0" applyProtection="0"/>
    <xf numFmtId="0" fontId="4" fillId="38" borderId="0" applyNumberFormat="0" applyBorder="0" applyAlignment="0" applyProtection="0"/>
    <xf numFmtId="0" fontId="3" fillId="29" borderId="0" applyNumberFormat="0" applyBorder="0" applyAlignment="0" applyProtection="0"/>
    <xf numFmtId="0" fontId="3" fillId="37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4" fillId="26" borderId="0" applyNumberFormat="0" applyBorder="0" applyAlignment="0" applyProtection="0"/>
    <xf numFmtId="0" fontId="4" fillId="40" borderId="0" applyNumberFormat="0" applyBorder="0" applyAlignment="0" applyProtection="0"/>
    <xf numFmtId="0" fontId="4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36" borderId="0" applyNumberFormat="0" applyBorder="0" applyAlignment="0" applyProtection="0"/>
    <xf numFmtId="0" fontId="4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5" fillId="36" borderId="0" applyNumberFormat="0" applyBorder="0" applyAlignment="0" applyProtection="0"/>
    <xf numFmtId="0" fontId="60" fillId="49" borderId="0" applyNumberFormat="0" applyBorder="0" applyAlignment="0" applyProtection="0"/>
    <xf numFmtId="0" fontId="6" fillId="54" borderId="1" applyNumberFormat="0" applyAlignment="0" applyProtection="0"/>
    <xf numFmtId="0" fontId="61" fillId="55" borderId="2" applyNumberFormat="0" applyAlignment="0" applyProtection="0"/>
    <xf numFmtId="0" fontId="7" fillId="38" borderId="3" applyNumberFormat="0" applyAlignment="0" applyProtection="0"/>
    <xf numFmtId="0" fontId="7" fillId="46" borderId="3" applyNumberFormat="0" applyAlignment="0" applyProtection="0"/>
    <xf numFmtId="0" fontId="8" fillId="6" borderId="1" applyNumberFormat="0" applyAlignment="0" applyProtection="0"/>
    <xf numFmtId="0" fontId="8" fillId="6" borderId="1" applyNumberFormat="0" applyAlignment="0" applyProtection="0"/>
    <xf numFmtId="0" fontId="9" fillId="12" borderId="4" applyNumberFormat="0" applyAlignment="0" applyProtection="0"/>
    <xf numFmtId="0" fontId="9" fillId="12" borderId="4" applyNumberFormat="0" applyAlignment="0" applyProtection="0"/>
    <xf numFmtId="0" fontId="10" fillId="9" borderId="0" applyNumberFormat="0" applyBorder="0" applyAlignment="0" applyProtection="0"/>
    <xf numFmtId="0" fontId="12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0" fontId="12" fillId="60" borderId="0" applyNumberFormat="0" applyBorder="0" applyAlignment="0" applyProtection="0"/>
    <xf numFmtId="0" fontId="59" fillId="0" borderId="0" applyNumberFormat="0" applyFill="0" applyBorder="0" applyAlignment="0" applyProtection="0"/>
    <xf numFmtId="0" fontId="13" fillId="61" borderId="0" applyNumberFormat="0" applyBorder="0" applyAlignment="0" applyProtection="0"/>
    <xf numFmtId="0" fontId="4" fillId="42" borderId="0" applyNumberFormat="0" applyBorder="0" applyAlignment="0" applyProtection="0"/>
    <xf numFmtId="0" fontId="13" fillId="61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50" borderId="1" applyNumberFormat="0" applyAlignment="0" applyProtection="0"/>
    <xf numFmtId="0" fontId="17" fillId="50" borderId="2" applyNumberFormat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9" fillId="62" borderId="3" applyNumberFormat="0" applyAlignment="0" applyProtection="0"/>
    <xf numFmtId="0" fontId="19" fillId="62" borderId="3" applyNumberFormat="0" applyAlignment="0" applyProtection="0"/>
    <xf numFmtId="0" fontId="20" fillId="0" borderId="11" applyNumberFormat="0" applyFill="0" applyAlignment="0" applyProtection="0"/>
    <xf numFmtId="0" fontId="13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50" borderId="0" applyNumberFormat="0" applyBorder="0" applyAlignment="0" applyProtection="0"/>
    <xf numFmtId="0" fontId="13" fillId="50" borderId="0" applyNumberFormat="0" applyBorder="0" applyAlignment="0" applyProtection="0"/>
    <xf numFmtId="0" fontId="24" fillId="50" borderId="0" applyNumberFormat="0" applyBorder="0" applyAlignment="0" applyProtection="0"/>
    <xf numFmtId="0" fontId="25" fillId="63" borderId="0" applyNumberFormat="0" applyBorder="0" applyAlignment="0" applyProtection="0"/>
    <xf numFmtId="0" fontId="71" fillId="0" borderId="0"/>
    <xf numFmtId="0" fontId="11" fillId="0" borderId="0"/>
    <xf numFmtId="0" fontId="72" fillId="0" borderId="0"/>
    <xf numFmtId="0" fontId="45" fillId="64" borderId="0"/>
    <xf numFmtId="0" fontId="45" fillId="64" borderId="0"/>
    <xf numFmtId="0" fontId="7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50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45" fillId="64" borderId="0"/>
    <xf numFmtId="0" fontId="28" fillId="0" borderId="0"/>
    <xf numFmtId="0" fontId="51" fillId="0" borderId="0"/>
    <xf numFmtId="0" fontId="72" fillId="0" borderId="0"/>
    <xf numFmtId="0" fontId="28" fillId="0" borderId="0"/>
    <xf numFmtId="0" fontId="11" fillId="0" borderId="0"/>
    <xf numFmtId="0" fontId="71" fillId="0" borderId="0"/>
    <xf numFmtId="0" fontId="11" fillId="49" borderId="15" applyNumberFormat="0" applyFont="0" applyAlignment="0" applyProtection="0"/>
    <xf numFmtId="0" fontId="45" fillId="49" borderId="2" applyNumberFormat="0" applyFont="0" applyAlignment="0" applyProtection="0"/>
    <xf numFmtId="0" fontId="11" fillId="49" borderId="15" applyNumberFormat="0" applyFont="0" applyAlignment="0" applyProtection="0"/>
    <xf numFmtId="0" fontId="26" fillId="12" borderId="1" applyNumberFormat="0" applyAlignment="0" applyProtection="0"/>
    <xf numFmtId="0" fontId="26" fillId="12" borderId="1" applyNumberFormat="0" applyAlignment="0" applyProtection="0"/>
    <xf numFmtId="0" fontId="27" fillId="54" borderId="4" applyNumberFormat="0" applyAlignment="0" applyProtection="0"/>
    <xf numFmtId="0" fontId="27" fillId="55" borderId="4" applyNumberFormat="0" applyAlignment="0" applyProtection="0"/>
    <xf numFmtId="4" fontId="29" fillId="63" borderId="16" applyNumberFormat="0" applyProtection="0">
      <alignment vertical="center"/>
    </xf>
    <xf numFmtId="4" fontId="54" fillId="63" borderId="2" applyNumberFormat="0" applyProtection="0">
      <alignment vertical="center"/>
    </xf>
    <xf numFmtId="4" fontId="30" fillId="63" borderId="16" applyNumberFormat="0" applyProtection="0">
      <alignment vertical="center"/>
    </xf>
    <xf numFmtId="4" fontId="62" fillId="65" borderId="2" applyNumberFormat="0" applyProtection="0">
      <alignment vertical="center"/>
    </xf>
    <xf numFmtId="4" fontId="29" fillId="63" borderId="16" applyNumberFormat="0" applyProtection="0">
      <alignment horizontal="left" vertical="center" indent="1"/>
    </xf>
    <xf numFmtId="4" fontId="54" fillId="65" borderId="2" applyNumberFormat="0" applyProtection="0">
      <alignment horizontal="left" vertical="center" indent="1"/>
    </xf>
    <xf numFmtId="0" fontId="29" fillId="63" borderId="16" applyNumberFormat="0" applyProtection="0">
      <alignment horizontal="left" vertical="top" indent="1"/>
    </xf>
    <xf numFmtId="0" fontId="63" fillId="63" borderId="16" applyNumberFormat="0" applyProtection="0">
      <alignment horizontal="left" vertical="top" indent="1"/>
    </xf>
    <xf numFmtId="4" fontId="29" fillId="3" borderId="0" applyNumberFormat="0" applyProtection="0">
      <alignment horizontal="left" vertical="center" indent="1"/>
    </xf>
    <xf numFmtId="4" fontId="54" fillId="23" borderId="2" applyNumberFormat="0" applyProtection="0">
      <alignment horizontal="left" vertical="center" indent="1"/>
    </xf>
    <xf numFmtId="4" fontId="54" fillId="23" borderId="2" applyNumberFormat="0" applyProtection="0">
      <alignment horizontal="left" vertical="center" indent="1"/>
    </xf>
    <xf numFmtId="4" fontId="31" fillId="8" borderId="16" applyNumberFormat="0" applyProtection="0">
      <alignment horizontal="right" vertical="center"/>
    </xf>
    <xf numFmtId="4" fontId="54" fillId="8" borderId="2" applyNumberFormat="0" applyProtection="0">
      <alignment horizontal="right" vertical="center"/>
    </xf>
    <xf numFmtId="4" fontId="31" fillId="17" borderId="16" applyNumberFormat="0" applyProtection="0">
      <alignment horizontal="right" vertical="center"/>
    </xf>
    <xf numFmtId="4" fontId="54" fillId="66" borderId="2" applyNumberFormat="0" applyProtection="0">
      <alignment horizontal="right" vertical="center"/>
    </xf>
    <xf numFmtId="4" fontId="31" fillId="39" borderId="16" applyNumberFormat="0" applyProtection="0">
      <alignment horizontal="right" vertical="center"/>
    </xf>
    <xf numFmtId="4" fontId="54" fillId="39" borderId="17" applyNumberFormat="0" applyProtection="0">
      <alignment horizontal="right" vertical="center"/>
    </xf>
    <xf numFmtId="4" fontId="31" fillId="19" borderId="16" applyNumberFormat="0" applyProtection="0">
      <alignment horizontal="right" vertical="center"/>
    </xf>
    <xf numFmtId="4" fontId="54" fillId="19" borderId="2" applyNumberFormat="0" applyProtection="0">
      <alignment horizontal="right" vertical="center"/>
    </xf>
    <xf numFmtId="4" fontId="31" fillId="24" borderId="16" applyNumberFormat="0" applyProtection="0">
      <alignment horizontal="right" vertical="center"/>
    </xf>
    <xf numFmtId="4" fontId="54" fillId="24" borderId="2" applyNumberFormat="0" applyProtection="0">
      <alignment horizontal="right" vertical="center"/>
    </xf>
    <xf numFmtId="4" fontId="31" fillId="53" borderId="16" applyNumberFormat="0" applyProtection="0">
      <alignment horizontal="right" vertical="center"/>
    </xf>
    <xf numFmtId="4" fontId="54" fillId="53" borderId="2" applyNumberFormat="0" applyProtection="0">
      <alignment horizontal="right" vertical="center"/>
    </xf>
    <xf numFmtId="4" fontId="31" fillId="13" borderId="16" applyNumberFormat="0" applyProtection="0">
      <alignment horizontal="right" vertical="center"/>
    </xf>
    <xf numFmtId="4" fontId="54" fillId="13" borderId="2" applyNumberFormat="0" applyProtection="0">
      <alignment horizontal="right" vertical="center"/>
    </xf>
    <xf numFmtId="4" fontId="31" fillId="4" borderId="16" applyNumberFormat="0" applyProtection="0">
      <alignment horizontal="right" vertical="center"/>
    </xf>
    <xf numFmtId="4" fontId="54" fillId="4" borderId="2" applyNumberFormat="0" applyProtection="0">
      <alignment horizontal="right" vertical="center"/>
    </xf>
    <xf numFmtId="4" fontId="31" fillId="18" borderId="16" applyNumberFormat="0" applyProtection="0">
      <alignment horizontal="right" vertical="center"/>
    </xf>
    <xf numFmtId="4" fontId="54" fillId="18" borderId="2" applyNumberFormat="0" applyProtection="0">
      <alignment horizontal="right" vertical="center"/>
    </xf>
    <xf numFmtId="4" fontId="29" fillId="67" borderId="18" applyNumberFormat="0" applyProtection="0">
      <alignment horizontal="left" vertical="center" indent="1"/>
    </xf>
    <xf numFmtId="4" fontId="54" fillId="67" borderId="17" applyNumberFormat="0" applyProtection="0">
      <alignment horizontal="left" vertical="center" indent="1"/>
    </xf>
    <xf numFmtId="4" fontId="31" fillId="2" borderId="0" applyNumberFormat="0" applyProtection="0">
      <alignment horizontal="left" vertical="center" indent="1"/>
    </xf>
    <xf numFmtId="4" fontId="64" fillId="15" borderId="17" applyNumberFormat="0" applyProtection="0">
      <alignment horizontal="left" vertical="center" indent="1"/>
    </xf>
    <xf numFmtId="4" fontId="32" fillId="15" borderId="0" applyNumberFormat="0" applyProtection="0">
      <alignment horizontal="left" vertical="center" indent="1"/>
    </xf>
    <xf numFmtId="4" fontId="64" fillId="15" borderId="17" applyNumberFormat="0" applyProtection="0">
      <alignment horizontal="left" vertical="center" indent="1"/>
    </xf>
    <xf numFmtId="4" fontId="31" fillId="3" borderId="16" applyNumberFormat="0" applyProtection="0">
      <alignment horizontal="right" vertical="center"/>
    </xf>
    <xf numFmtId="4" fontId="54" fillId="3" borderId="2" applyNumberFormat="0" applyProtection="0">
      <alignment horizontal="right" vertical="center"/>
    </xf>
    <xf numFmtId="4" fontId="33" fillId="2" borderId="0" applyNumberFormat="0" applyProtection="0">
      <alignment horizontal="left" vertical="center" indent="1"/>
    </xf>
    <xf numFmtId="4" fontId="54" fillId="2" borderId="17" applyNumberFormat="0" applyProtection="0">
      <alignment horizontal="left" vertical="center" indent="1"/>
    </xf>
    <xf numFmtId="4" fontId="33" fillId="3" borderId="0" applyNumberFormat="0" applyProtection="0">
      <alignment horizontal="left" vertical="center" indent="1"/>
    </xf>
    <xf numFmtId="4" fontId="54" fillId="3" borderId="17" applyNumberFormat="0" applyProtection="0">
      <alignment horizontal="left" vertical="center" indent="1"/>
    </xf>
    <xf numFmtId="0" fontId="11" fillId="15" borderId="16" applyNumberFormat="0" applyProtection="0">
      <alignment horizontal="left" vertical="center" indent="1"/>
    </xf>
    <xf numFmtId="0" fontId="54" fillId="12" borderId="2" applyNumberFormat="0" applyProtection="0">
      <alignment horizontal="left" vertical="center" indent="1"/>
    </xf>
    <xf numFmtId="0" fontId="11" fillId="15" borderId="16" applyNumberFormat="0" applyProtection="0">
      <alignment horizontal="left" vertical="center" indent="1"/>
    </xf>
    <xf numFmtId="0" fontId="11" fillId="15" borderId="16" applyNumberFormat="0" applyProtection="0">
      <alignment horizontal="left" vertical="center" indent="1"/>
    </xf>
    <xf numFmtId="0" fontId="11" fillId="15" borderId="16" applyNumberFormat="0" applyProtection="0">
      <alignment horizontal="left" vertical="top" indent="1"/>
    </xf>
    <xf numFmtId="0" fontId="45" fillId="15" borderId="16" applyNumberFormat="0" applyProtection="0">
      <alignment horizontal="left" vertical="top" indent="1"/>
    </xf>
    <xf numFmtId="0" fontId="11" fillId="15" borderId="16" applyNumberFormat="0" applyProtection="0">
      <alignment horizontal="left" vertical="top" indent="1"/>
    </xf>
    <xf numFmtId="0" fontId="11" fillId="3" borderId="16" applyNumberFormat="0" applyProtection="0">
      <alignment horizontal="left" vertical="center" indent="1"/>
    </xf>
    <xf numFmtId="0" fontId="54" fillId="68" borderId="2" applyNumberFormat="0" applyProtection="0">
      <alignment horizontal="left" vertical="center" indent="1"/>
    </xf>
    <xf numFmtId="0" fontId="11" fillId="3" borderId="16" applyNumberFormat="0" applyProtection="0">
      <alignment horizontal="left" vertical="center" indent="1"/>
    </xf>
    <xf numFmtId="0" fontId="11" fillId="3" borderId="16" applyNumberFormat="0" applyProtection="0">
      <alignment horizontal="left" vertical="top" indent="1"/>
    </xf>
    <xf numFmtId="0" fontId="45" fillId="3" borderId="16" applyNumberFormat="0" applyProtection="0">
      <alignment horizontal="left" vertical="top" indent="1"/>
    </xf>
    <xf numFmtId="0" fontId="11" fillId="3" borderId="16" applyNumberFormat="0" applyProtection="0">
      <alignment horizontal="left" vertical="top" indent="1"/>
    </xf>
    <xf numFmtId="0" fontId="11" fillId="16" borderId="16" applyNumberFormat="0" applyProtection="0">
      <alignment horizontal="left" vertical="center" indent="1"/>
    </xf>
    <xf numFmtId="0" fontId="54" fillId="16" borderId="2" applyNumberFormat="0" applyProtection="0">
      <alignment horizontal="left" vertical="center" indent="1"/>
    </xf>
    <xf numFmtId="0" fontId="11" fillId="16" borderId="16" applyNumberFormat="0" applyProtection="0">
      <alignment horizontal="left" vertical="center" indent="1"/>
    </xf>
    <xf numFmtId="0" fontId="11" fillId="16" borderId="16" applyNumberFormat="0" applyProtection="0">
      <alignment horizontal="left" vertical="center" indent="1"/>
    </xf>
    <xf numFmtId="0" fontId="11" fillId="16" borderId="16" applyNumberFormat="0" applyProtection="0">
      <alignment horizontal="left" vertical="center" indent="1"/>
    </xf>
    <xf numFmtId="0" fontId="11" fillId="16" borderId="16" applyNumberFormat="0" applyProtection="0">
      <alignment horizontal="left" vertical="top" indent="1"/>
    </xf>
    <xf numFmtId="0" fontId="45" fillId="16" borderId="16" applyNumberFormat="0" applyProtection="0">
      <alignment horizontal="left" vertical="top" indent="1"/>
    </xf>
    <xf numFmtId="0" fontId="11" fillId="16" borderId="16" applyNumberFormat="0" applyProtection="0">
      <alignment horizontal="left" vertical="top" indent="1"/>
    </xf>
    <xf numFmtId="0" fontId="11" fillId="2" borderId="16" applyNumberFormat="0" applyProtection="0">
      <alignment horizontal="left" vertical="center" indent="1"/>
    </xf>
    <xf numFmtId="0" fontId="54" fillId="2" borderId="2" applyNumberFormat="0" applyProtection="0">
      <alignment horizontal="left" vertical="center" indent="1"/>
    </xf>
    <xf numFmtId="0" fontId="11" fillId="2" borderId="16" applyNumberFormat="0" applyProtection="0">
      <alignment horizontal="left" vertical="center" indent="1"/>
    </xf>
    <xf numFmtId="0" fontId="11" fillId="2" borderId="16" applyNumberFormat="0" applyProtection="0">
      <alignment horizontal="left" vertical="top" indent="1"/>
    </xf>
    <xf numFmtId="0" fontId="45" fillId="2" borderId="16" applyNumberFormat="0" applyProtection="0">
      <alignment horizontal="left" vertical="top" indent="1"/>
    </xf>
    <xf numFmtId="0" fontId="11" fillId="2" borderId="16" applyNumberFormat="0" applyProtection="0">
      <alignment horizontal="left" vertical="top" indent="1"/>
    </xf>
    <xf numFmtId="0" fontId="11" fillId="69" borderId="19" applyNumberFormat="0">
      <protection locked="0"/>
    </xf>
    <xf numFmtId="0" fontId="45" fillId="69" borderId="20" applyNumberFormat="0">
      <protection locked="0"/>
    </xf>
    <xf numFmtId="0" fontId="11" fillId="69" borderId="19" applyNumberFormat="0">
      <protection locked="0"/>
    </xf>
    <xf numFmtId="0" fontId="56" fillId="15" borderId="21" applyBorder="0"/>
    <xf numFmtId="4" fontId="31" fillId="70" borderId="16" applyNumberFormat="0" applyProtection="0">
      <alignment vertical="center"/>
    </xf>
    <xf numFmtId="4" fontId="65" fillId="70" borderId="16" applyNumberFormat="0" applyProtection="0">
      <alignment vertical="center"/>
    </xf>
    <xf numFmtId="4" fontId="34" fillId="70" borderId="16" applyNumberFormat="0" applyProtection="0">
      <alignment vertical="center"/>
    </xf>
    <xf numFmtId="4" fontId="62" fillId="71" borderId="19" applyNumberFormat="0" applyProtection="0">
      <alignment vertical="center"/>
    </xf>
    <xf numFmtId="4" fontId="31" fillId="70" borderId="16" applyNumberFormat="0" applyProtection="0">
      <alignment horizontal="left" vertical="center" indent="1"/>
    </xf>
    <xf numFmtId="4" fontId="65" fillId="12" borderId="16" applyNumberFormat="0" applyProtection="0">
      <alignment horizontal="left" vertical="center" indent="1"/>
    </xf>
    <xf numFmtId="0" fontId="31" fillId="70" borderId="16" applyNumberFormat="0" applyProtection="0">
      <alignment horizontal="left" vertical="top" indent="1"/>
    </xf>
    <xf numFmtId="0" fontId="65" fillId="70" borderId="16" applyNumberFormat="0" applyProtection="0">
      <alignment horizontal="left" vertical="top" indent="1"/>
    </xf>
    <xf numFmtId="4" fontId="31" fillId="2" borderId="16" applyNumberFormat="0" applyProtection="0">
      <alignment horizontal="right" vertical="center"/>
    </xf>
    <xf numFmtId="4" fontId="54" fillId="0" borderId="2" applyNumberFormat="0" applyProtection="0">
      <alignment horizontal="right" vertical="center"/>
    </xf>
    <xf numFmtId="4" fontId="31" fillId="2" borderId="16" applyNumberFormat="0" applyProtection="0">
      <alignment horizontal="right" vertical="center"/>
    </xf>
    <xf numFmtId="4" fontId="34" fillId="2" borderId="16" applyNumberFormat="0" applyProtection="0">
      <alignment horizontal="right" vertical="center"/>
    </xf>
    <xf numFmtId="4" fontId="62" fillId="72" borderId="2" applyNumberFormat="0" applyProtection="0">
      <alignment horizontal="right" vertical="center"/>
    </xf>
    <xf numFmtId="4" fontId="31" fillId="3" borderId="16" applyNumberFormat="0" applyProtection="0">
      <alignment horizontal="left" vertical="center" indent="1"/>
    </xf>
    <xf numFmtId="4" fontId="54" fillId="23" borderId="2" applyNumberFormat="0" applyProtection="0">
      <alignment horizontal="left" vertical="center" indent="1"/>
    </xf>
    <xf numFmtId="4" fontId="31" fillId="3" borderId="16" applyNumberFormat="0" applyProtection="0">
      <alignment horizontal="left" vertical="center" indent="1"/>
    </xf>
    <xf numFmtId="0" fontId="31" fillId="3" borderId="16" applyNumberFormat="0" applyProtection="0">
      <alignment horizontal="left" vertical="top" indent="1"/>
    </xf>
    <xf numFmtId="0" fontId="65" fillId="3" borderId="16" applyNumberFormat="0" applyProtection="0">
      <alignment horizontal="left" vertical="top" indent="1"/>
    </xf>
    <xf numFmtId="4" fontId="35" fillId="73" borderId="0" applyNumberFormat="0" applyProtection="0">
      <alignment horizontal="left" vertical="center" indent="1"/>
    </xf>
    <xf numFmtId="4" fontId="66" fillId="73" borderId="17" applyNumberFormat="0" applyProtection="0">
      <alignment horizontal="left" vertical="center" indent="1"/>
    </xf>
    <xf numFmtId="0" fontId="54" fillId="74" borderId="19"/>
    <xf numFmtId="4" fontId="36" fillId="2" borderId="16" applyNumberFormat="0" applyProtection="0">
      <alignment horizontal="right" vertical="center"/>
    </xf>
    <xf numFmtId="4" fontId="67" fillId="69" borderId="2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8" fillId="70" borderId="15" applyNumberFormat="0" applyFont="0" applyAlignment="0" applyProtection="0"/>
    <xf numFmtId="0" fontId="51" fillId="70" borderId="15" applyNumberFormat="0" applyFont="0" applyAlignment="0" applyProtection="0"/>
    <xf numFmtId="0" fontId="28" fillId="70" borderId="15" applyNumberFormat="0" applyFont="0" applyAlignment="0" applyProtection="0"/>
    <xf numFmtId="0" fontId="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3" fillId="8" borderId="0" applyNumberFormat="0" applyBorder="0" applyAlignment="0" applyProtection="0"/>
  </cellStyleXfs>
  <cellXfs count="384">
    <xf numFmtId="0" fontId="0" fillId="0" borderId="0" xfId="0"/>
    <xf numFmtId="0" fontId="45" fillId="0" borderId="0" xfId="0" applyFont="1" applyFill="1" applyAlignment="1">
      <alignment vertical="center"/>
    </xf>
    <xf numFmtId="0" fontId="45" fillId="0" borderId="0" xfId="0" applyFont="1" applyFill="1" applyBorder="1" applyAlignment="1">
      <alignment vertical="center" wrapText="1"/>
    </xf>
    <xf numFmtId="0" fontId="45" fillId="0" borderId="0" xfId="0" applyFont="1" applyFill="1" applyAlignment="1">
      <alignment vertical="center" wrapText="1"/>
    </xf>
    <xf numFmtId="0" fontId="46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vertical="center" wrapText="1"/>
    </xf>
    <xf numFmtId="0" fontId="45" fillId="0" borderId="0" xfId="0" applyFont="1" applyFill="1" applyAlignment="1">
      <alignment horizontal="right" vertical="center"/>
    </xf>
    <xf numFmtId="0" fontId="46" fillId="0" borderId="0" xfId="0" applyFont="1" applyFill="1" applyAlignment="1">
      <alignment horizontal="center" vertical="center"/>
    </xf>
    <xf numFmtId="0" fontId="46" fillId="0" borderId="1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left" vertical="center" wrapText="1"/>
    </xf>
    <xf numFmtId="0" fontId="45" fillId="0" borderId="0" xfId="0" applyFont="1" applyFill="1" applyAlignment="1">
      <alignment horizontal="center" vertical="center" wrapText="1"/>
    </xf>
    <xf numFmtId="0" fontId="45" fillId="0" borderId="24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45" fillId="0" borderId="25" xfId="0" applyFont="1" applyFill="1" applyBorder="1" applyAlignment="1">
      <alignment horizontal="center" vertical="center"/>
    </xf>
    <xf numFmtId="3" fontId="45" fillId="0" borderId="19" xfId="0" applyNumberFormat="1" applyFont="1" applyFill="1" applyBorder="1" applyAlignment="1">
      <alignment horizontal="right" vertical="center"/>
    </xf>
    <xf numFmtId="0" fontId="45" fillId="0" borderId="26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45" fillId="75" borderId="0" xfId="0" applyFont="1" applyFill="1" applyAlignment="1">
      <alignment vertical="center"/>
    </xf>
    <xf numFmtId="0" fontId="45" fillId="75" borderId="0" xfId="0" applyFont="1" applyFill="1" applyBorder="1" applyAlignment="1">
      <alignment vertical="center"/>
    </xf>
    <xf numFmtId="3" fontId="45" fillId="0" borderId="0" xfId="0" applyNumberFormat="1" applyFont="1" applyFill="1" applyAlignment="1">
      <alignment vertical="center"/>
    </xf>
    <xf numFmtId="3" fontId="45" fillId="0" borderId="0" xfId="0" applyNumberFormat="1" applyFont="1" applyFill="1" applyBorder="1" applyAlignment="1">
      <alignment horizontal="center" vertical="center"/>
    </xf>
    <xf numFmtId="3" fontId="45" fillId="0" borderId="0" xfId="0" applyNumberFormat="1" applyFont="1" applyFill="1" applyBorder="1" applyAlignment="1">
      <alignment vertical="center"/>
    </xf>
    <xf numFmtId="3" fontId="46" fillId="0" borderId="0" xfId="0" applyNumberFormat="1" applyFont="1" applyFill="1" applyBorder="1" applyAlignment="1">
      <alignment vertical="center"/>
    </xf>
    <xf numFmtId="3" fontId="46" fillId="0" borderId="27" xfId="0" applyNumberFormat="1" applyFont="1" applyFill="1" applyBorder="1" applyAlignment="1">
      <alignment horizontal="right" vertical="center"/>
    </xf>
    <xf numFmtId="0" fontId="45" fillId="0" borderId="28" xfId="0" applyFont="1" applyFill="1" applyBorder="1" applyAlignment="1">
      <alignment vertical="center" wrapText="1"/>
    </xf>
    <xf numFmtId="0" fontId="45" fillId="0" borderId="26" xfId="0" applyFont="1" applyFill="1" applyBorder="1" applyAlignment="1">
      <alignment horizontal="left" vertical="center" wrapText="1"/>
    </xf>
    <xf numFmtId="3" fontId="45" fillId="0" borderId="26" xfId="0" applyNumberFormat="1" applyFont="1" applyFill="1" applyBorder="1" applyAlignment="1">
      <alignment horizontal="right" vertical="center" wrapText="1"/>
    </xf>
    <xf numFmtId="3" fontId="45" fillId="75" borderId="26" xfId="0" applyNumberFormat="1" applyFont="1" applyFill="1" applyBorder="1" applyAlignment="1">
      <alignment horizontal="right" vertical="center" wrapText="1"/>
    </xf>
    <xf numFmtId="3" fontId="45" fillId="75" borderId="29" xfId="0" applyNumberFormat="1" applyFont="1" applyFill="1" applyBorder="1" applyAlignment="1">
      <alignment horizontal="right" vertical="center" wrapText="1"/>
    </xf>
    <xf numFmtId="3" fontId="45" fillId="0" borderId="19" xfId="0" applyNumberFormat="1" applyFont="1" applyFill="1" applyBorder="1" applyAlignment="1">
      <alignment horizontal="right" vertical="center" wrapText="1"/>
    </xf>
    <xf numFmtId="3" fontId="45" fillId="75" borderId="19" xfId="0" applyNumberFormat="1" applyFont="1" applyFill="1" applyBorder="1" applyAlignment="1">
      <alignment horizontal="right" vertical="center" wrapText="1"/>
    </xf>
    <xf numFmtId="0" fontId="45" fillId="0" borderId="19" xfId="0" applyFont="1" applyBorder="1" applyAlignment="1">
      <alignment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/>
    </xf>
    <xf numFmtId="0" fontId="45" fillId="0" borderId="19" xfId="0" applyFont="1" applyBorder="1" applyAlignment="1">
      <alignment vertical="center"/>
    </xf>
    <xf numFmtId="0" fontId="45" fillId="0" borderId="0" xfId="0" applyFont="1" applyAlignment="1">
      <alignment vertical="center"/>
    </xf>
    <xf numFmtId="3" fontId="45" fillId="0" borderId="0" xfId="0" applyNumberFormat="1" applyFont="1" applyAlignment="1">
      <alignment vertical="center"/>
    </xf>
    <xf numFmtId="3" fontId="45" fillId="0" borderId="0" xfId="0" applyNumberFormat="1" applyFont="1" applyAlignment="1">
      <alignment horizontal="center" vertical="center"/>
    </xf>
    <xf numFmtId="3" fontId="45" fillId="0" borderId="19" xfId="0" applyNumberFormat="1" applyFont="1" applyBorder="1" applyAlignment="1">
      <alignment horizontal="right" vertical="center"/>
    </xf>
    <xf numFmtId="0" fontId="73" fillId="0" borderId="19" xfId="159" applyFont="1" applyBorder="1" applyAlignment="1">
      <alignment vertical="center" wrapText="1"/>
    </xf>
    <xf numFmtId="0" fontId="73" fillId="0" borderId="19" xfId="159" applyFont="1" applyBorder="1" applyAlignment="1">
      <alignment vertical="center"/>
    </xf>
    <xf numFmtId="0" fontId="73" fillId="0" borderId="19" xfId="159" applyFont="1" applyBorder="1" applyAlignment="1">
      <alignment horizontal="center" vertical="center"/>
    </xf>
    <xf numFmtId="3" fontId="73" fillId="0" borderId="19" xfId="271" applyNumberFormat="1" applyFont="1" applyBorder="1">
      <alignment horizontal="right" vertical="center"/>
    </xf>
    <xf numFmtId="3" fontId="73" fillId="0" borderId="19" xfId="154" applyNumberFormat="1" applyFont="1" applyBorder="1" applyAlignment="1">
      <alignment vertical="center"/>
    </xf>
    <xf numFmtId="3" fontId="73" fillId="0" borderId="19" xfId="159" applyNumberFormat="1" applyFont="1" applyBorder="1" applyAlignment="1">
      <alignment vertical="center"/>
    </xf>
    <xf numFmtId="3" fontId="73" fillId="0" borderId="19" xfId="0" applyNumberFormat="1" applyFont="1" applyBorder="1" applyAlignment="1">
      <alignment vertical="center"/>
    </xf>
    <xf numFmtId="3" fontId="74" fillId="0" borderId="19" xfId="0" applyNumberFormat="1" applyFont="1" applyBorder="1" applyAlignment="1">
      <alignment vertical="center"/>
    </xf>
    <xf numFmtId="3" fontId="75" fillId="0" borderId="1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3" fontId="74" fillId="0" borderId="0" xfId="159" applyNumberFormat="1" applyFont="1" applyBorder="1" applyAlignment="1">
      <alignment vertical="center"/>
    </xf>
    <xf numFmtId="0" fontId="73" fillId="0" borderId="30" xfId="159" applyFont="1" applyBorder="1" applyAlignment="1">
      <alignment vertical="center" wrapText="1"/>
    </xf>
    <xf numFmtId="0" fontId="73" fillId="0" borderId="30" xfId="159" applyFont="1" applyBorder="1" applyAlignment="1">
      <alignment vertical="center"/>
    </xf>
    <xf numFmtId="3" fontId="73" fillId="0" borderId="30" xfId="271" applyNumberFormat="1" applyFont="1" applyBorder="1">
      <alignment horizontal="right" vertical="center"/>
    </xf>
    <xf numFmtId="3" fontId="75" fillId="0" borderId="30" xfId="0" applyNumberFormat="1" applyFont="1" applyBorder="1" applyAlignment="1">
      <alignment vertical="center"/>
    </xf>
    <xf numFmtId="3" fontId="73" fillId="0" borderId="30" xfId="159" applyNumberFormat="1" applyFont="1" applyBorder="1" applyAlignment="1">
      <alignment vertical="center"/>
    </xf>
    <xf numFmtId="3" fontId="74" fillId="0" borderId="27" xfId="159" applyNumberFormat="1" applyFont="1" applyBorder="1" applyAlignment="1">
      <alignment vertical="center"/>
    </xf>
    <xf numFmtId="3" fontId="74" fillId="0" borderId="31" xfId="159" applyNumberFormat="1" applyFont="1" applyBorder="1" applyAlignment="1">
      <alignment vertical="center"/>
    </xf>
    <xf numFmtId="0" fontId="73" fillId="0" borderId="30" xfId="159" applyFont="1" applyBorder="1" applyAlignment="1">
      <alignment horizontal="center" vertical="center"/>
    </xf>
    <xf numFmtId="0" fontId="73" fillId="0" borderId="19" xfId="0" applyFont="1" applyBorder="1" applyAlignment="1">
      <alignment horizontal="center" vertical="center" wrapText="1"/>
    </xf>
    <xf numFmtId="0" fontId="73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3" fillId="0" borderId="0" xfId="0" applyFont="1"/>
    <xf numFmtId="0" fontId="73" fillId="0" borderId="0" xfId="0" applyFont="1" applyAlignment="1">
      <alignment wrapText="1"/>
    </xf>
    <xf numFmtId="3" fontId="73" fillId="75" borderId="26" xfId="0" applyNumberFormat="1" applyFont="1" applyFill="1" applyBorder="1" applyAlignment="1">
      <alignment horizontal="right" vertical="center" wrapText="1"/>
    </xf>
    <xf numFmtId="0" fontId="73" fillId="0" borderId="26" xfId="159" applyFont="1" applyBorder="1" applyAlignment="1">
      <alignment vertical="center" wrapText="1"/>
    </xf>
    <xf numFmtId="0" fontId="73" fillId="0" borderId="26" xfId="159" applyFont="1" applyBorder="1" applyAlignment="1">
      <alignment vertical="center"/>
    </xf>
    <xf numFmtId="0" fontId="73" fillId="0" borderId="26" xfId="0" applyFont="1" applyBorder="1" applyAlignment="1">
      <alignment horizontal="center" vertical="center" wrapText="1"/>
    </xf>
    <xf numFmtId="3" fontId="73" fillId="0" borderId="26" xfId="271" applyNumberFormat="1" applyFont="1" applyBorder="1">
      <alignment horizontal="right" vertical="center"/>
    </xf>
    <xf numFmtId="3" fontId="75" fillId="0" borderId="26" xfId="0" applyNumberFormat="1" applyFont="1" applyBorder="1" applyAlignment="1">
      <alignment vertical="center"/>
    </xf>
    <xf numFmtId="3" fontId="73" fillId="0" borderId="26" xfId="159" applyNumberFormat="1" applyFont="1" applyBorder="1" applyAlignment="1">
      <alignment vertical="center"/>
    </xf>
    <xf numFmtId="0" fontId="73" fillId="0" borderId="28" xfId="159" applyFont="1" applyBorder="1" applyAlignment="1">
      <alignment vertical="center" wrapText="1"/>
    </xf>
    <xf numFmtId="3" fontId="73" fillId="0" borderId="29" xfId="159" applyNumberFormat="1" applyFont="1" applyBorder="1" applyAlignment="1">
      <alignment vertical="center"/>
    </xf>
    <xf numFmtId="0" fontId="73" fillId="0" borderId="32" xfId="159" applyFont="1" applyBorder="1" applyAlignment="1">
      <alignment vertical="center" wrapText="1"/>
    </xf>
    <xf numFmtId="3" fontId="73" fillId="0" borderId="33" xfId="159" applyNumberFormat="1" applyFont="1" applyBorder="1" applyAlignment="1">
      <alignment vertical="center"/>
    </xf>
    <xf numFmtId="0" fontId="73" fillId="0" borderId="34" xfId="159" applyFont="1" applyBorder="1" applyAlignment="1">
      <alignment vertical="center" wrapText="1"/>
    </xf>
    <xf numFmtId="0" fontId="73" fillId="0" borderId="26" xfId="159" applyFont="1" applyBorder="1" applyAlignment="1">
      <alignment horizontal="center" vertical="center"/>
    </xf>
    <xf numFmtId="3" fontId="73" fillId="0" borderId="26" xfId="154" applyNumberFormat="1" applyFont="1" applyBorder="1" applyAlignment="1">
      <alignment vertical="center"/>
    </xf>
    <xf numFmtId="0" fontId="73" fillId="0" borderId="0" xfId="0" applyFont="1" applyFill="1" applyAlignment="1">
      <alignment vertical="center"/>
    </xf>
    <xf numFmtId="0" fontId="73" fillId="0" borderId="0" xfId="0" applyFont="1" applyFill="1" applyAlignment="1">
      <alignment vertical="center" wrapText="1"/>
    </xf>
    <xf numFmtId="0" fontId="73" fillId="0" borderId="0" xfId="0" applyFont="1" applyFill="1" applyAlignment="1">
      <alignment horizontal="right" vertical="center"/>
    </xf>
    <xf numFmtId="0" fontId="74" fillId="0" borderId="0" xfId="0" applyFont="1" applyFill="1" applyBorder="1" applyAlignment="1">
      <alignment horizontal="center" vertical="center"/>
    </xf>
    <xf numFmtId="0" fontId="74" fillId="0" borderId="19" xfId="0" applyFont="1" applyFill="1" applyBorder="1" applyAlignment="1">
      <alignment horizontal="center" vertical="center"/>
    </xf>
    <xf numFmtId="0" fontId="73" fillId="0" borderId="19" xfId="0" applyFont="1" applyFill="1" applyBorder="1" applyAlignment="1">
      <alignment vertical="center" wrapText="1"/>
    </xf>
    <xf numFmtId="0" fontId="73" fillId="0" borderId="19" xfId="0" applyFont="1" applyFill="1" applyBorder="1" applyAlignment="1">
      <alignment horizontal="center" vertical="center" wrapText="1"/>
    </xf>
    <xf numFmtId="3" fontId="73" fillId="0" borderId="19" xfId="0" applyNumberFormat="1" applyFont="1" applyFill="1" applyBorder="1" applyAlignment="1">
      <alignment horizontal="right" vertical="center" wrapText="1"/>
    </xf>
    <xf numFmtId="3" fontId="74" fillId="0" borderId="0" xfId="0" applyNumberFormat="1" applyFont="1" applyFill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center" vertical="center" wrapText="1"/>
    </xf>
    <xf numFmtId="0" fontId="73" fillId="0" borderId="19" xfId="0" applyFont="1" applyFill="1" applyBorder="1" applyAlignment="1">
      <alignment horizontal="left" vertical="center" wrapText="1"/>
    </xf>
    <xf numFmtId="3" fontId="73" fillId="0" borderId="19" xfId="0" applyNumberFormat="1" applyFont="1" applyFill="1" applyBorder="1" applyAlignment="1">
      <alignment horizontal="right" vertical="center"/>
    </xf>
    <xf numFmtId="3" fontId="74" fillId="0" borderId="0" xfId="0" applyNumberFormat="1" applyFont="1" applyFill="1" applyBorder="1" applyAlignment="1">
      <alignment horizontal="right" vertical="center"/>
    </xf>
    <xf numFmtId="0" fontId="73" fillId="0" borderId="0" xfId="0" applyFont="1" applyFill="1"/>
    <xf numFmtId="0" fontId="74" fillId="0" borderId="0" xfId="0" applyFont="1" applyFill="1" applyAlignment="1">
      <alignment horizontal="center" vertical="center" wrapText="1"/>
    </xf>
    <xf numFmtId="0" fontId="74" fillId="0" borderId="0" xfId="0" applyFont="1" applyFill="1" applyAlignment="1">
      <alignment horizontal="left" vertical="center" wrapText="1"/>
    </xf>
    <xf numFmtId="0" fontId="74" fillId="0" borderId="0" xfId="0" applyFont="1" applyFill="1" applyAlignment="1">
      <alignment vertical="center" wrapText="1"/>
    </xf>
    <xf numFmtId="0" fontId="73" fillId="0" borderId="0" xfId="0" applyFont="1" applyFill="1" applyAlignment="1">
      <alignment horizontal="left" vertical="center" wrapText="1"/>
    </xf>
    <xf numFmtId="0" fontId="73" fillId="0" borderId="0" xfId="0" applyFont="1" applyFill="1" applyAlignment="1">
      <alignment horizontal="right"/>
    </xf>
    <xf numFmtId="3" fontId="73" fillId="0" borderId="0" xfId="0" applyNumberFormat="1" applyFont="1" applyFill="1"/>
    <xf numFmtId="0" fontId="73" fillId="0" borderId="26" xfId="0" applyFont="1" applyFill="1" applyBorder="1" applyAlignment="1">
      <alignment horizontal="center" vertical="center" wrapText="1"/>
    </xf>
    <xf numFmtId="3" fontId="73" fillId="0" borderId="26" xfId="0" applyNumberFormat="1" applyFont="1" applyFill="1" applyBorder="1" applyAlignment="1">
      <alignment horizontal="right" vertical="center" wrapText="1"/>
    </xf>
    <xf numFmtId="0" fontId="73" fillId="0" borderId="28" xfId="0" applyFont="1" applyFill="1" applyBorder="1" applyAlignment="1">
      <alignment vertical="center" wrapText="1"/>
    </xf>
    <xf numFmtId="3" fontId="73" fillId="0" borderId="29" xfId="0" applyNumberFormat="1" applyFont="1" applyFill="1" applyBorder="1" applyAlignment="1">
      <alignment horizontal="right" vertical="center" wrapText="1"/>
    </xf>
    <xf numFmtId="0" fontId="73" fillId="0" borderId="32" xfId="0" applyFont="1" applyFill="1" applyBorder="1" applyAlignment="1">
      <alignment vertical="center" wrapText="1"/>
    </xf>
    <xf numFmtId="3" fontId="73" fillId="0" borderId="33" xfId="0" applyNumberFormat="1" applyFont="1" applyFill="1" applyBorder="1" applyAlignment="1">
      <alignment horizontal="right" vertical="center" wrapText="1"/>
    </xf>
    <xf numFmtId="0" fontId="73" fillId="0" borderId="34" xfId="0" applyFont="1" applyFill="1" applyBorder="1" applyAlignment="1">
      <alignment vertical="center" wrapText="1"/>
    </xf>
    <xf numFmtId="0" fontId="73" fillId="0" borderId="30" xfId="0" applyFont="1" applyFill="1" applyBorder="1" applyAlignment="1">
      <alignment horizontal="center" vertical="center" wrapText="1"/>
    </xf>
    <xf numFmtId="0" fontId="73" fillId="0" borderId="30" xfId="0" applyFont="1" applyFill="1" applyBorder="1" applyAlignment="1">
      <alignment horizontal="left" vertical="center" wrapText="1"/>
    </xf>
    <xf numFmtId="3" fontId="73" fillId="0" borderId="30" xfId="0" applyNumberFormat="1" applyFont="1" applyFill="1" applyBorder="1" applyAlignment="1">
      <alignment horizontal="right" vertical="center" wrapText="1"/>
    </xf>
    <xf numFmtId="3" fontId="73" fillId="0" borderId="35" xfId="0" applyNumberFormat="1" applyFont="1" applyFill="1" applyBorder="1" applyAlignment="1">
      <alignment horizontal="right" vertical="center" wrapText="1"/>
    </xf>
    <xf numFmtId="3" fontId="74" fillId="0" borderId="27" xfId="0" applyNumberFormat="1" applyFont="1" applyFill="1" applyBorder="1" applyAlignment="1">
      <alignment horizontal="right" vertical="center"/>
    </xf>
    <xf numFmtId="3" fontId="74" fillId="0" borderId="31" xfId="0" applyNumberFormat="1" applyFont="1" applyFill="1" applyBorder="1" applyAlignment="1">
      <alignment horizontal="right" vertical="center"/>
    </xf>
    <xf numFmtId="0" fontId="74" fillId="0" borderId="0" xfId="0" applyFont="1" applyFill="1" applyAlignment="1">
      <alignment vertical="center"/>
    </xf>
    <xf numFmtId="0" fontId="73" fillId="0" borderId="0" xfId="0" applyFont="1" applyFill="1" applyAlignment="1">
      <alignment horizontal="center" vertical="center" wrapText="1"/>
    </xf>
    <xf numFmtId="0" fontId="73" fillId="0" borderId="24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3" fillId="0" borderId="25" xfId="0" applyFont="1" applyFill="1" applyBorder="1" applyAlignment="1">
      <alignment horizontal="center" vertical="center"/>
    </xf>
    <xf numFmtId="3" fontId="45" fillId="0" borderId="33" xfId="0" applyNumberFormat="1" applyFont="1" applyFill="1" applyBorder="1" applyAlignment="1">
      <alignment horizontal="right" vertical="center"/>
    </xf>
    <xf numFmtId="0" fontId="45" fillId="0" borderId="32" xfId="0" applyFont="1" applyBorder="1" applyAlignment="1">
      <alignment vertical="center" wrapText="1"/>
    </xf>
    <xf numFmtId="3" fontId="45" fillId="0" borderId="33" xfId="0" applyNumberFormat="1" applyFont="1" applyBorder="1" applyAlignment="1">
      <alignment horizontal="right" vertical="center"/>
    </xf>
    <xf numFmtId="0" fontId="46" fillId="0" borderId="36" xfId="0" applyFont="1" applyFill="1" applyBorder="1" applyAlignment="1">
      <alignment horizontal="center" vertical="center"/>
    </xf>
    <xf numFmtId="3" fontId="46" fillId="0" borderId="37" xfId="0" applyNumberFormat="1" applyFont="1" applyFill="1" applyBorder="1" applyAlignment="1">
      <alignment vertical="center"/>
    </xf>
    <xf numFmtId="3" fontId="46" fillId="0" borderId="38" xfId="0" applyNumberFormat="1" applyFont="1" applyFill="1" applyBorder="1" applyAlignment="1">
      <alignment vertical="center"/>
    </xf>
    <xf numFmtId="0" fontId="45" fillId="0" borderId="26" xfId="0" applyFont="1" applyFill="1" applyBorder="1" applyAlignment="1">
      <alignment vertical="center" wrapText="1"/>
    </xf>
    <xf numFmtId="0" fontId="45" fillId="0" borderId="26" xfId="0" applyFont="1" applyFill="1" applyBorder="1" applyAlignment="1">
      <alignment vertical="center"/>
    </xf>
    <xf numFmtId="0" fontId="45" fillId="0" borderId="26" xfId="0" applyFont="1" applyFill="1" applyBorder="1" applyAlignment="1">
      <alignment horizontal="center" vertical="center"/>
    </xf>
    <xf numFmtId="3" fontId="45" fillId="0" borderId="26" xfId="0" applyNumberFormat="1" applyFont="1" applyFill="1" applyBorder="1" applyAlignment="1">
      <alignment horizontal="right" vertical="center"/>
    </xf>
    <xf numFmtId="3" fontId="45" fillId="0" borderId="29" xfId="0" applyNumberFormat="1" applyFont="1" applyFill="1" applyBorder="1" applyAlignment="1">
      <alignment horizontal="right" vertical="center"/>
    </xf>
    <xf numFmtId="0" fontId="46" fillId="0" borderId="39" xfId="0" applyFont="1" applyFill="1" applyBorder="1" applyAlignment="1">
      <alignment vertical="center"/>
    </xf>
    <xf numFmtId="0" fontId="73" fillId="0" borderId="0" xfId="154" applyFont="1" applyAlignment="1">
      <alignment vertical="center"/>
    </xf>
    <xf numFmtId="0" fontId="76" fillId="0" borderId="0" xfId="154" applyFont="1" applyAlignment="1">
      <alignment vertical="center"/>
    </xf>
    <xf numFmtId="0" fontId="74" fillId="0" borderId="0" xfId="154" applyFont="1" applyAlignment="1">
      <alignment vertical="center"/>
    </xf>
    <xf numFmtId="0" fontId="73" fillId="0" borderId="0" xfId="154" applyFont="1" applyAlignment="1">
      <alignment horizontal="left" vertical="center"/>
    </xf>
    <xf numFmtId="0" fontId="74" fillId="0" borderId="0" xfId="154" applyFont="1" applyAlignment="1">
      <alignment horizontal="left" vertical="center"/>
    </xf>
    <xf numFmtId="0" fontId="73" fillId="0" borderId="0" xfId="154" applyFont="1" applyAlignment="1">
      <alignment horizontal="left" vertical="center" wrapText="1"/>
    </xf>
    <xf numFmtId="0" fontId="77" fillId="0" borderId="0" xfId="154" applyFont="1" applyAlignment="1">
      <alignment vertical="center"/>
    </xf>
    <xf numFmtId="0" fontId="73" fillId="0" borderId="19" xfId="154" applyFont="1" applyBorder="1" applyAlignment="1">
      <alignment vertical="center" wrapText="1"/>
    </xf>
    <xf numFmtId="0" fontId="73" fillId="0" borderId="19" xfId="154" applyFont="1" applyBorder="1" applyAlignment="1">
      <alignment horizontal="center" vertical="center"/>
    </xf>
    <xf numFmtId="0" fontId="73" fillId="0" borderId="33" xfId="154" applyFont="1" applyBorder="1" applyAlignment="1">
      <alignment horizontal="center" vertical="center"/>
    </xf>
    <xf numFmtId="0" fontId="78" fillId="0" borderId="0" xfId="154" applyFont="1" applyAlignment="1">
      <alignment vertical="center"/>
    </xf>
    <xf numFmtId="3" fontId="73" fillId="0" borderId="33" xfId="154" applyNumberFormat="1" applyFont="1" applyBorder="1" applyAlignment="1">
      <alignment vertical="center"/>
    </xf>
    <xf numFmtId="3" fontId="73" fillId="0" borderId="33" xfId="0" applyNumberFormat="1" applyFont="1" applyBorder="1" applyAlignment="1">
      <alignment vertical="center"/>
    </xf>
    <xf numFmtId="3" fontId="73" fillId="0" borderId="37" xfId="154" applyNumberFormat="1" applyFont="1" applyBorder="1" applyAlignment="1">
      <alignment vertical="center"/>
    </xf>
    <xf numFmtId="3" fontId="73" fillId="0" borderId="37" xfId="0" applyNumberFormat="1" applyFont="1" applyBorder="1" applyAlignment="1">
      <alignment horizontal="right" vertical="center"/>
    </xf>
    <xf numFmtId="3" fontId="73" fillId="0" borderId="38" xfId="0" applyNumberFormat="1" applyFont="1" applyBorder="1" applyAlignment="1">
      <alignment horizontal="right" vertical="center"/>
    </xf>
    <xf numFmtId="0" fontId="76" fillId="0" borderId="0" xfId="0" applyFont="1" applyFill="1" applyAlignment="1">
      <alignment vertical="center"/>
    </xf>
    <xf numFmtId="0" fontId="74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0" fontId="74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left" vertical="center" wrapText="1"/>
    </xf>
    <xf numFmtId="0" fontId="77" fillId="0" borderId="0" xfId="0" applyFont="1" applyFill="1" applyAlignment="1">
      <alignment vertical="center"/>
    </xf>
    <xf numFmtId="0" fontId="73" fillId="0" borderId="19" xfId="0" applyFont="1" applyFill="1" applyBorder="1" applyAlignment="1">
      <alignment horizontal="center" vertical="center"/>
    </xf>
    <xf numFmtId="0" fontId="73" fillId="0" borderId="33" xfId="0" applyFont="1" applyFill="1" applyBorder="1" applyAlignment="1">
      <alignment horizontal="center" vertical="center"/>
    </xf>
    <xf numFmtId="0" fontId="78" fillId="0" borderId="0" xfId="0" applyFont="1" applyFill="1" applyAlignment="1">
      <alignment vertical="center"/>
    </xf>
    <xf numFmtId="3" fontId="73" fillId="0" borderId="19" xfId="0" applyNumberFormat="1" applyFont="1" applyFill="1" applyBorder="1" applyAlignment="1">
      <alignment vertical="center"/>
    </xf>
    <xf numFmtId="3" fontId="73" fillId="0" borderId="33" xfId="0" applyNumberFormat="1" applyFont="1" applyFill="1" applyBorder="1" applyAlignment="1">
      <alignment vertical="center"/>
    </xf>
    <xf numFmtId="3" fontId="73" fillId="0" borderId="37" xfId="0" applyNumberFormat="1" applyFont="1" applyFill="1" applyBorder="1" applyAlignment="1">
      <alignment vertical="center"/>
    </xf>
    <xf numFmtId="3" fontId="73" fillId="0" borderId="37" xfId="0" applyNumberFormat="1" applyFont="1" applyFill="1" applyBorder="1" applyAlignment="1">
      <alignment horizontal="right" vertical="center"/>
    </xf>
    <xf numFmtId="3" fontId="73" fillId="0" borderId="38" xfId="0" applyNumberFormat="1" applyFont="1" applyFill="1" applyBorder="1" applyAlignment="1">
      <alignment horizontal="right" vertical="center"/>
    </xf>
    <xf numFmtId="0" fontId="73" fillId="0" borderId="0" xfId="154" applyFont="1" applyAlignment="1">
      <alignment vertical="center" wrapText="1"/>
    </xf>
    <xf numFmtId="0" fontId="73" fillId="0" borderId="32" xfId="154" applyFont="1" applyBorder="1" applyAlignment="1">
      <alignment horizontal="center" vertical="center"/>
    </xf>
    <xf numFmtId="0" fontId="73" fillId="0" borderId="40" xfId="154" applyFont="1" applyBorder="1" applyAlignment="1">
      <alignment horizontal="center" vertical="center"/>
    </xf>
    <xf numFmtId="0" fontId="73" fillId="0" borderId="41" xfId="154" applyFont="1" applyBorder="1" applyAlignment="1">
      <alignment horizontal="center" vertical="center"/>
    </xf>
    <xf numFmtId="3" fontId="73" fillId="0" borderId="28" xfId="154" applyNumberFormat="1" applyFont="1" applyBorder="1" applyAlignment="1">
      <alignment vertical="center"/>
    </xf>
    <xf numFmtId="3" fontId="73" fillId="0" borderId="42" xfId="154" applyNumberFormat="1" applyFont="1" applyBorder="1" applyAlignment="1">
      <alignment vertical="center"/>
    </xf>
    <xf numFmtId="3" fontId="73" fillId="0" borderId="41" xfId="154" applyNumberFormat="1" applyFont="1" applyBorder="1" applyAlignment="1">
      <alignment vertical="center"/>
    </xf>
    <xf numFmtId="3" fontId="73" fillId="0" borderId="27" xfId="154" applyNumberFormat="1" applyFont="1" applyBorder="1" applyAlignment="1">
      <alignment vertical="center"/>
    </xf>
    <xf numFmtId="3" fontId="73" fillId="0" borderId="27" xfId="154" applyNumberFormat="1" applyFont="1" applyBorder="1" applyAlignment="1">
      <alignment horizontal="right" vertical="center"/>
    </xf>
    <xf numFmtId="3" fontId="73" fillId="0" borderId="37" xfId="154" applyNumberFormat="1" applyFont="1" applyBorder="1" applyAlignment="1">
      <alignment horizontal="right" vertical="center"/>
    </xf>
    <xf numFmtId="3" fontId="73" fillId="0" borderId="38" xfId="154" applyNumberFormat="1" applyFont="1" applyBorder="1" applyAlignment="1">
      <alignment horizontal="right" vertical="center"/>
    </xf>
    <xf numFmtId="0" fontId="74" fillId="0" borderId="19" xfId="159" applyFont="1" applyBorder="1" applyAlignment="1">
      <alignment horizontal="center" vertical="center" wrapText="1"/>
    </xf>
    <xf numFmtId="0" fontId="74" fillId="0" borderId="37" xfId="159" applyFont="1" applyBorder="1" applyAlignment="1">
      <alignment horizontal="center" vertical="center" wrapText="1"/>
    </xf>
    <xf numFmtId="0" fontId="74" fillId="0" borderId="44" xfId="159" applyFont="1" applyBorder="1" applyAlignment="1">
      <alignment horizontal="center" vertical="center"/>
    </xf>
    <xf numFmtId="0" fontId="74" fillId="0" borderId="19" xfId="159" applyFont="1" applyBorder="1" applyAlignment="1">
      <alignment horizontal="center" vertical="center"/>
    </xf>
    <xf numFmtId="0" fontId="74" fillId="0" borderId="46" xfId="159" applyFont="1" applyBorder="1" applyAlignment="1">
      <alignment horizontal="center" vertical="center" wrapText="1"/>
    </xf>
    <xf numFmtId="0" fontId="74" fillId="0" borderId="32" xfId="159" applyFont="1" applyBorder="1" applyAlignment="1">
      <alignment horizontal="center" vertical="center" wrapText="1"/>
    </xf>
    <xf numFmtId="0" fontId="74" fillId="0" borderId="39" xfId="159" applyFont="1" applyBorder="1" applyAlignment="1">
      <alignment horizontal="center" vertical="center" wrapText="1"/>
    </xf>
    <xf numFmtId="0" fontId="74" fillId="0" borderId="44" xfId="159" applyFont="1" applyBorder="1" applyAlignment="1">
      <alignment horizontal="center" vertical="center" wrapText="1"/>
    </xf>
    <xf numFmtId="0" fontId="74" fillId="0" borderId="33" xfId="159" applyFont="1" applyBorder="1" applyAlignment="1">
      <alignment horizontal="center" vertical="center" wrapText="1"/>
    </xf>
    <xf numFmtId="0" fontId="74" fillId="0" borderId="38" xfId="159" applyFont="1" applyBorder="1" applyAlignment="1">
      <alignment horizontal="center" vertical="center" wrapText="1"/>
    </xf>
    <xf numFmtId="0" fontId="45" fillId="0" borderId="25" xfId="0" applyFont="1" applyFill="1" applyBorder="1" applyAlignment="1">
      <alignment horizontal="center" vertical="center"/>
    </xf>
    <xf numFmtId="0" fontId="74" fillId="0" borderId="43" xfId="159" applyFont="1" applyBorder="1" applyAlignment="1">
      <alignment horizontal="center" vertical="center" wrapText="1"/>
    </xf>
    <xf numFmtId="0" fontId="74" fillId="0" borderId="27" xfId="159" applyFont="1" applyBorder="1" applyAlignment="1">
      <alignment horizontal="center" vertical="center" wrapText="1"/>
    </xf>
    <xf numFmtId="0" fontId="46" fillId="0" borderId="0" xfId="0" applyFont="1" applyFill="1" applyAlignment="1">
      <alignment horizontal="left" vertical="center" wrapText="1"/>
    </xf>
    <xf numFmtId="0" fontId="45" fillId="0" borderId="0" xfId="0" applyFont="1" applyFill="1" applyAlignment="1">
      <alignment horizontal="left" vertical="center" wrapText="1"/>
    </xf>
    <xf numFmtId="0" fontId="74" fillId="0" borderId="45" xfId="159" applyFont="1" applyBorder="1" applyAlignment="1">
      <alignment horizontal="center" vertical="center"/>
    </xf>
    <xf numFmtId="0" fontId="45" fillId="0" borderId="41" xfId="0" applyFont="1" applyFill="1" applyBorder="1" applyAlignment="1">
      <alignment horizontal="center" vertical="center"/>
    </xf>
    <xf numFmtId="0" fontId="45" fillId="0" borderId="40" xfId="0" applyFont="1" applyFill="1" applyBorder="1" applyAlignment="1">
      <alignment horizontal="center" vertical="center"/>
    </xf>
    <xf numFmtId="0" fontId="45" fillId="0" borderId="55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center" vertical="center" wrapText="1"/>
    </xf>
    <xf numFmtId="0" fontId="46" fillId="0" borderId="53" xfId="0" applyFont="1" applyFill="1" applyBorder="1" applyAlignment="1">
      <alignment horizontal="center" vertical="center" wrapText="1"/>
    </xf>
    <xf numFmtId="0" fontId="46" fillId="0" borderId="54" xfId="0" applyFont="1" applyFill="1" applyBorder="1" applyAlignment="1">
      <alignment horizontal="center" vertical="center" wrapText="1"/>
    </xf>
    <xf numFmtId="0" fontId="46" fillId="0" borderId="41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0" fontId="46" fillId="0" borderId="50" xfId="0" applyFont="1" applyFill="1" applyBorder="1" applyAlignment="1">
      <alignment horizontal="center" vertical="center"/>
    </xf>
    <xf numFmtId="0" fontId="46" fillId="0" borderId="51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/>
    </xf>
    <xf numFmtId="0" fontId="46" fillId="0" borderId="68" xfId="0" applyFont="1" applyFill="1" applyBorder="1" applyAlignment="1">
      <alignment horizontal="center" vertical="center" wrapText="1"/>
    </xf>
    <xf numFmtId="0" fontId="46" fillId="0" borderId="48" xfId="0" applyFont="1" applyFill="1" applyBorder="1" applyAlignment="1">
      <alignment horizontal="center" vertical="center" wrapText="1"/>
    </xf>
    <xf numFmtId="0" fontId="46" fillId="0" borderId="67" xfId="0" applyFont="1" applyFill="1" applyBorder="1" applyAlignment="1">
      <alignment horizontal="center" vertical="center" wrapText="1"/>
    </xf>
    <xf numFmtId="0" fontId="46" fillId="0" borderId="42" xfId="0" applyFont="1" applyFill="1" applyBorder="1" applyAlignment="1">
      <alignment horizontal="center" vertical="center" wrapText="1"/>
    </xf>
    <xf numFmtId="0" fontId="46" fillId="0" borderId="69" xfId="0" applyFont="1" applyFill="1" applyBorder="1" applyAlignment="1">
      <alignment horizontal="center" vertical="center" wrapText="1"/>
    </xf>
    <xf numFmtId="0" fontId="46" fillId="0" borderId="24" xfId="0" applyFont="1" applyFill="1" applyBorder="1" applyAlignment="1">
      <alignment horizontal="center" vertical="center" wrapText="1"/>
    </xf>
    <xf numFmtId="0" fontId="46" fillId="0" borderId="64" xfId="0" applyFont="1" applyFill="1" applyBorder="1" applyAlignment="1">
      <alignment horizontal="center" vertical="center"/>
    </xf>
    <xf numFmtId="0" fontId="46" fillId="0" borderId="65" xfId="0" applyFont="1" applyFill="1" applyBorder="1" applyAlignment="1">
      <alignment horizontal="center" vertical="center"/>
    </xf>
    <xf numFmtId="0" fontId="46" fillId="0" borderId="66" xfId="0" applyFont="1" applyFill="1" applyBorder="1" applyAlignment="1">
      <alignment horizontal="center" vertical="center"/>
    </xf>
    <xf numFmtId="0" fontId="45" fillId="0" borderId="41" xfId="0" applyFont="1" applyFill="1" applyBorder="1" applyAlignment="1">
      <alignment horizontal="left" vertical="center"/>
    </xf>
    <xf numFmtId="0" fontId="45" fillId="0" borderId="40" xfId="0" applyFont="1" applyFill="1" applyBorder="1" applyAlignment="1">
      <alignment horizontal="left" vertical="center"/>
    </xf>
    <xf numFmtId="0" fontId="45" fillId="0" borderId="55" xfId="0" applyFont="1" applyFill="1" applyBorder="1" applyAlignment="1">
      <alignment horizontal="left" vertical="center"/>
    </xf>
    <xf numFmtId="0" fontId="45" fillId="0" borderId="67" xfId="0" applyFont="1" applyFill="1" applyBorder="1" applyAlignment="1">
      <alignment horizontal="center" vertical="center"/>
    </xf>
    <xf numFmtId="0" fontId="45" fillId="0" borderId="24" xfId="0" applyFont="1" applyFill="1" applyBorder="1" applyAlignment="1">
      <alignment horizontal="center" vertical="center"/>
    </xf>
    <xf numFmtId="0" fontId="45" fillId="0" borderId="42" xfId="0" applyFont="1" applyFill="1" applyBorder="1" applyAlignment="1">
      <alignment horizontal="center" vertical="center"/>
    </xf>
    <xf numFmtId="0" fontId="46" fillId="0" borderId="60" xfId="0" applyFont="1" applyFill="1" applyBorder="1" applyAlignment="1">
      <alignment horizontal="center" vertical="center" wrapText="1"/>
    </xf>
    <xf numFmtId="0" fontId="46" fillId="0" borderId="2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46" fillId="0" borderId="61" xfId="0" applyFont="1" applyFill="1" applyBorder="1" applyAlignment="1">
      <alignment horizontal="center" vertical="center"/>
    </xf>
    <xf numFmtId="0" fontId="46" fillId="0" borderId="35" xfId="0" applyFont="1" applyFill="1" applyBorder="1" applyAlignment="1">
      <alignment horizontal="center" vertical="center" wrapText="1"/>
    </xf>
    <xf numFmtId="0" fontId="46" fillId="0" borderId="62" xfId="0" applyFont="1" applyFill="1" applyBorder="1" applyAlignment="1">
      <alignment horizontal="center" vertical="center" wrapText="1"/>
    </xf>
    <xf numFmtId="0" fontId="46" fillId="0" borderId="63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left" vertical="center" wrapText="1"/>
    </xf>
    <xf numFmtId="0" fontId="45" fillId="0" borderId="0" xfId="0" applyFont="1" applyFill="1" applyAlignment="1">
      <alignment horizontal="left" vertical="center"/>
    </xf>
    <xf numFmtId="0" fontId="53" fillId="0" borderId="0" xfId="0" applyFont="1" applyFill="1" applyAlignment="1">
      <alignment horizontal="center" vertical="center" wrapText="1"/>
    </xf>
    <xf numFmtId="0" fontId="46" fillId="0" borderId="47" xfId="0" applyFont="1" applyFill="1" applyBorder="1" applyAlignment="1">
      <alignment horizontal="center" vertical="center"/>
    </xf>
    <xf numFmtId="0" fontId="46" fillId="0" borderId="48" xfId="0" applyFont="1" applyFill="1" applyBorder="1" applyAlignment="1">
      <alignment horizontal="center" vertical="center"/>
    </xf>
    <xf numFmtId="0" fontId="46" fillId="0" borderId="49" xfId="0" applyFont="1" applyFill="1" applyBorder="1" applyAlignment="1">
      <alignment horizontal="center" vertical="center"/>
    </xf>
    <xf numFmtId="0" fontId="46" fillId="0" borderId="42" xfId="0" applyFont="1" applyFill="1" applyBorder="1" applyAlignment="1">
      <alignment horizontal="center" vertical="center"/>
    </xf>
    <xf numFmtId="0" fontId="45" fillId="0" borderId="56" xfId="0" applyFont="1" applyFill="1" applyBorder="1" applyAlignment="1">
      <alignment horizontal="left" vertical="center"/>
    </xf>
    <xf numFmtId="0" fontId="45" fillId="0" borderId="57" xfId="0" applyFont="1" applyFill="1" applyBorder="1" applyAlignment="1">
      <alignment horizontal="left" vertical="center"/>
    </xf>
    <xf numFmtId="0" fontId="45" fillId="0" borderId="36" xfId="0" applyFont="1" applyFill="1" applyBorder="1" applyAlignment="1">
      <alignment horizontal="left" vertical="center"/>
    </xf>
    <xf numFmtId="0" fontId="46" fillId="0" borderId="34" xfId="0" applyFont="1" applyFill="1" applyBorder="1" applyAlignment="1">
      <alignment horizontal="center" vertical="center" wrapText="1"/>
    </xf>
    <xf numFmtId="0" fontId="46" fillId="0" borderId="58" xfId="0" applyFont="1" applyFill="1" applyBorder="1" applyAlignment="1">
      <alignment horizontal="center" vertical="center" wrapText="1"/>
    </xf>
    <xf numFmtId="0" fontId="46" fillId="0" borderId="59" xfId="0" applyFont="1" applyFill="1" applyBorder="1" applyAlignment="1">
      <alignment horizontal="center" vertical="center" wrapText="1"/>
    </xf>
    <xf numFmtId="0" fontId="73" fillId="0" borderId="41" xfId="0" applyFont="1" applyFill="1" applyBorder="1" applyAlignment="1">
      <alignment horizontal="center" vertical="center"/>
    </xf>
    <xf numFmtId="0" fontId="73" fillId="0" borderId="40" xfId="0" applyFont="1" applyFill="1" applyBorder="1" applyAlignment="1">
      <alignment horizontal="center" vertical="center"/>
    </xf>
    <xf numFmtId="0" fontId="73" fillId="0" borderId="55" xfId="0" applyFont="1" applyFill="1" applyBorder="1" applyAlignment="1">
      <alignment horizontal="center" vertical="center"/>
    </xf>
    <xf numFmtId="0" fontId="73" fillId="0" borderId="70" xfId="0" applyFont="1" applyFill="1" applyBorder="1" applyAlignment="1">
      <alignment horizontal="center" vertical="center"/>
    </xf>
    <xf numFmtId="0" fontId="73" fillId="0" borderId="25" xfId="0" applyFont="1" applyFill="1" applyBorder="1" applyAlignment="1">
      <alignment horizontal="center" vertical="center"/>
    </xf>
    <xf numFmtId="0" fontId="73" fillId="0" borderId="71" xfId="0" applyFont="1" applyFill="1" applyBorder="1" applyAlignment="1">
      <alignment horizontal="center" vertical="center"/>
    </xf>
    <xf numFmtId="0" fontId="73" fillId="0" borderId="67" xfId="0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/>
    </xf>
    <xf numFmtId="0" fontId="73" fillId="0" borderId="42" xfId="0" applyFont="1" applyFill="1" applyBorder="1" applyAlignment="1">
      <alignment horizontal="center" vertical="center"/>
    </xf>
    <xf numFmtId="0" fontId="73" fillId="0" borderId="56" xfId="0" applyFont="1" applyFill="1" applyBorder="1" applyAlignment="1">
      <alignment horizontal="left" vertical="center"/>
    </xf>
    <xf numFmtId="0" fontId="73" fillId="0" borderId="57" xfId="0" applyFont="1" applyFill="1" applyBorder="1" applyAlignment="1">
      <alignment horizontal="left" vertical="center"/>
    </xf>
    <xf numFmtId="0" fontId="73" fillId="0" borderId="36" xfId="0" applyFont="1" applyFill="1" applyBorder="1" applyAlignment="1">
      <alignment horizontal="left" vertical="center"/>
    </xf>
    <xf numFmtId="0" fontId="73" fillId="0" borderId="41" xfId="0" applyFont="1" applyFill="1" applyBorder="1" applyAlignment="1">
      <alignment horizontal="left" vertical="center"/>
    </xf>
    <xf numFmtId="0" fontId="73" fillId="0" borderId="40" xfId="0" applyFont="1" applyFill="1" applyBorder="1" applyAlignment="1">
      <alignment horizontal="left" vertical="center"/>
    </xf>
    <xf numFmtId="0" fontId="73" fillId="0" borderId="55" xfId="0" applyFont="1" applyFill="1" applyBorder="1" applyAlignment="1">
      <alignment horizontal="left" vertical="center"/>
    </xf>
    <xf numFmtId="0" fontId="74" fillId="0" borderId="68" xfId="0" applyFont="1" applyFill="1" applyBorder="1" applyAlignment="1">
      <alignment horizontal="center" vertical="center" wrapText="1"/>
    </xf>
    <xf numFmtId="0" fontId="74" fillId="0" borderId="48" xfId="0" applyFont="1" applyFill="1" applyBorder="1" applyAlignment="1">
      <alignment horizontal="center" vertical="center" wrapText="1"/>
    </xf>
    <xf numFmtId="0" fontId="74" fillId="0" borderId="67" xfId="0" applyFont="1" applyFill="1" applyBorder="1" applyAlignment="1">
      <alignment horizontal="center" vertical="center" wrapText="1"/>
    </xf>
    <xf numFmtId="0" fontId="74" fillId="0" borderId="42" xfId="0" applyFont="1" applyFill="1" applyBorder="1" applyAlignment="1">
      <alignment horizontal="center" vertical="center" wrapText="1"/>
    </xf>
    <xf numFmtId="0" fontId="74" fillId="0" borderId="30" xfId="0" applyFont="1" applyFill="1" applyBorder="1" applyAlignment="1">
      <alignment horizontal="center" vertical="center" wrapText="1"/>
    </xf>
    <xf numFmtId="0" fontId="74" fillId="0" borderId="53" xfId="0" applyFont="1" applyFill="1" applyBorder="1" applyAlignment="1">
      <alignment horizontal="center" vertical="center" wrapText="1"/>
    </xf>
    <xf numFmtId="0" fontId="74" fillId="0" borderId="54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/>
    </xf>
    <xf numFmtId="0" fontId="74" fillId="0" borderId="45" xfId="0" applyFont="1" applyFill="1" applyBorder="1" applyAlignment="1">
      <alignment horizontal="center" vertical="center"/>
    </xf>
    <xf numFmtId="0" fontId="74" fillId="0" borderId="19" xfId="0" applyFont="1" applyFill="1" applyBorder="1" applyAlignment="1">
      <alignment horizontal="center" vertical="center"/>
    </xf>
    <xf numFmtId="0" fontId="74" fillId="0" borderId="33" xfId="0" applyFont="1" applyFill="1" applyBorder="1" applyAlignment="1">
      <alignment horizontal="center" vertical="center" wrapText="1"/>
    </xf>
    <xf numFmtId="0" fontId="74" fillId="0" borderId="38" xfId="0" applyFont="1" applyFill="1" applyBorder="1" applyAlignment="1">
      <alignment horizontal="center" vertical="center" wrapText="1"/>
    </xf>
    <xf numFmtId="0" fontId="74" fillId="0" borderId="19" xfId="0" applyFont="1" applyFill="1" applyBorder="1" applyAlignment="1">
      <alignment horizontal="center" vertical="center" wrapText="1"/>
    </xf>
    <xf numFmtId="0" fontId="74" fillId="0" borderId="37" xfId="0" applyFont="1" applyFill="1" applyBorder="1" applyAlignment="1">
      <alignment horizontal="center" vertical="center" wrapText="1"/>
    </xf>
    <xf numFmtId="0" fontId="74" fillId="0" borderId="34" xfId="0" applyFont="1" applyFill="1" applyBorder="1" applyAlignment="1">
      <alignment horizontal="center" vertical="center" wrapText="1"/>
    </xf>
    <xf numFmtId="0" fontId="74" fillId="0" borderId="58" xfId="0" applyFont="1" applyFill="1" applyBorder="1" applyAlignment="1">
      <alignment horizontal="center" vertical="center" wrapText="1"/>
    </xf>
    <xf numFmtId="0" fontId="74" fillId="0" borderId="59" xfId="0" applyFont="1" applyFill="1" applyBorder="1" applyAlignment="1">
      <alignment horizontal="center" vertical="center" wrapText="1"/>
    </xf>
    <xf numFmtId="0" fontId="74" fillId="0" borderId="60" xfId="0" applyFont="1" applyFill="1" applyBorder="1" applyAlignment="1">
      <alignment horizontal="center" vertical="center" wrapText="1"/>
    </xf>
    <xf numFmtId="0" fontId="74" fillId="0" borderId="26" xfId="0" applyFont="1" applyFill="1" applyBorder="1" applyAlignment="1">
      <alignment horizontal="center" vertical="center" wrapText="1"/>
    </xf>
    <xf numFmtId="0" fontId="74" fillId="0" borderId="64" xfId="0" applyFont="1" applyFill="1" applyBorder="1" applyAlignment="1">
      <alignment horizontal="center" vertical="center"/>
    </xf>
    <xf numFmtId="0" fontId="74" fillId="0" borderId="65" xfId="0" applyFont="1" applyFill="1" applyBorder="1" applyAlignment="1">
      <alignment horizontal="center" vertical="center"/>
    </xf>
    <xf numFmtId="0" fontId="74" fillId="0" borderId="66" xfId="0" applyFont="1" applyFill="1" applyBorder="1" applyAlignment="1">
      <alignment horizontal="center" vertical="center"/>
    </xf>
    <xf numFmtId="0" fontId="74" fillId="0" borderId="47" xfId="0" applyFont="1" applyFill="1" applyBorder="1" applyAlignment="1">
      <alignment horizontal="center" vertical="center"/>
    </xf>
    <xf numFmtId="0" fontId="74" fillId="0" borderId="48" xfId="0" applyFont="1" applyFill="1" applyBorder="1" applyAlignment="1">
      <alignment horizontal="center" vertical="center"/>
    </xf>
    <xf numFmtId="0" fontId="74" fillId="0" borderId="49" xfId="0" applyFont="1" applyFill="1" applyBorder="1" applyAlignment="1">
      <alignment horizontal="center" vertical="center"/>
    </xf>
    <xf numFmtId="0" fontId="74" fillId="0" borderId="42" xfId="0" applyFont="1" applyFill="1" applyBorder="1" applyAlignment="1">
      <alignment horizontal="center" vertical="center"/>
    </xf>
    <xf numFmtId="0" fontId="74" fillId="0" borderId="69" xfId="0" applyFont="1" applyFill="1" applyBorder="1" applyAlignment="1">
      <alignment horizontal="center" vertical="center" wrapText="1"/>
    </xf>
    <xf numFmtId="0" fontId="74" fillId="0" borderId="24" xfId="0" applyFont="1" applyFill="1" applyBorder="1" applyAlignment="1">
      <alignment horizontal="center" vertical="center" wrapText="1"/>
    </xf>
    <xf numFmtId="0" fontId="74" fillId="0" borderId="0" xfId="0" applyFont="1" applyFill="1" applyAlignment="1">
      <alignment horizontal="center" vertical="center" wrapText="1"/>
    </xf>
    <xf numFmtId="0" fontId="74" fillId="0" borderId="0" xfId="0" applyFont="1" applyFill="1" applyAlignment="1">
      <alignment horizontal="left" vertical="center" wrapText="1"/>
    </xf>
    <xf numFmtId="0" fontId="74" fillId="0" borderId="50" xfId="0" applyFont="1" applyFill="1" applyBorder="1" applyAlignment="1">
      <alignment horizontal="center" vertical="center"/>
    </xf>
    <xf numFmtId="0" fontId="74" fillId="0" borderId="51" xfId="0" applyFont="1" applyFill="1" applyBorder="1" applyAlignment="1">
      <alignment horizontal="center" vertical="center"/>
    </xf>
    <xf numFmtId="0" fontId="74" fillId="0" borderId="52" xfId="0" applyFont="1" applyFill="1" applyBorder="1" applyAlignment="1">
      <alignment horizontal="center" vertical="center"/>
    </xf>
    <xf numFmtId="0" fontId="73" fillId="0" borderId="0" xfId="0" applyFont="1" applyFill="1" applyAlignment="1">
      <alignment horizontal="left" vertical="center" wrapText="1"/>
    </xf>
    <xf numFmtId="0" fontId="74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center" vertical="center" wrapText="1"/>
    </xf>
    <xf numFmtId="0" fontId="46" fillId="0" borderId="46" xfId="0" applyFont="1" applyFill="1" applyBorder="1" applyAlignment="1">
      <alignment horizontal="center" vertical="center" wrapText="1"/>
    </xf>
    <xf numFmtId="0" fontId="46" fillId="0" borderId="32" xfId="0" applyFont="1" applyFill="1" applyBorder="1" applyAlignment="1">
      <alignment horizontal="center" vertical="center" wrapText="1"/>
    </xf>
    <xf numFmtId="0" fontId="46" fillId="0" borderId="39" xfId="0" applyFont="1" applyFill="1" applyBorder="1" applyAlignment="1">
      <alignment horizontal="center" vertical="center" wrapText="1"/>
    </xf>
    <xf numFmtId="0" fontId="46" fillId="0" borderId="30" xfId="0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horizontal="center" vertical="center"/>
    </xf>
    <xf numFmtId="0" fontId="46" fillId="0" borderId="54" xfId="0" applyFont="1" applyFill="1" applyBorder="1" applyAlignment="1">
      <alignment horizontal="center" vertical="center"/>
    </xf>
    <xf numFmtId="0" fontId="46" fillId="0" borderId="56" xfId="0" applyFont="1" applyFill="1" applyBorder="1" applyAlignment="1">
      <alignment horizontal="center" vertical="center"/>
    </xf>
    <xf numFmtId="0" fontId="46" fillId="0" borderId="57" xfId="0" applyFont="1" applyFill="1" applyBorder="1" applyAlignment="1">
      <alignment horizontal="center" vertical="center"/>
    </xf>
    <xf numFmtId="0" fontId="46" fillId="0" borderId="68" xfId="0" applyFont="1" applyFill="1" applyBorder="1" applyAlignment="1">
      <alignment horizontal="center" vertical="center"/>
    </xf>
    <xf numFmtId="0" fontId="46" fillId="0" borderId="67" xfId="0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center" vertical="center"/>
    </xf>
    <xf numFmtId="0" fontId="46" fillId="0" borderId="72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44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46" fillId="0" borderId="33" xfId="0" applyFont="1" applyFill="1" applyBorder="1" applyAlignment="1">
      <alignment horizontal="center" vertical="center" wrapText="1"/>
    </xf>
    <xf numFmtId="0" fontId="46" fillId="0" borderId="38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6" fillId="0" borderId="37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74" fillId="0" borderId="39" xfId="0" applyFont="1" applyFill="1" applyBorder="1" applyAlignment="1">
      <alignment horizontal="center" vertical="center" wrapText="1"/>
    </xf>
    <xf numFmtId="0" fontId="73" fillId="0" borderId="32" xfId="0" applyFont="1" applyFill="1" applyBorder="1" applyAlignment="1">
      <alignment horizontal="center" vertical="center"/>
    </xf>
    <xf numFmtId="0" fontId="73" fillId="0" borderId="19" xfId="0" applyFont="1" applyFill="1" applyBorder="1" applyAlignment="1">
      <alignment horizontal="center" vertical="center"/>
    </xf>
    <xf numFmtId="0" fontId="76" fillId="0" borderId="32" xfId="0" applyFont="1" applyFill="1" applyBorder="1" applyAlignment="1">
      <alignment horizontal="center" vertical="center" wrapText="1"/>
    </xf>
    <xf numFmtId="0" fontId="76" fillId="0" borderId="19" xfId="0" applyFont="1" applyFill="1" applyBorder="1" applyAlignment="1">
      <alignment horizontal="center" vertical="center" wrapText="1"/>
    </xf>
    <xf numFmtId="0" fontId="76" fillId="0" borderId="33" xfId="0" applyFont="1" applyFill="1" applyBorder="1" applyAlignment="1">
      <alignment horizontal="center" vertical="center" wrapText="1"/>
    </xf>
    <xf numFmtId="0" fontId="79" fillId="0" borderId="32" xfId="0" applyFont="1" applyFill="1" applyBorder="1" applyAlignment="1">
      <alignment horizontal="center" vertical="center"/>
    </xf>
    <xf numFmtId="0" fontId="79" fillId="0" borderId="19" xfId="0" applyFont="1" applyFill="1" applyBorder="1" applyAlignment="1">
      <alignment horizontal="center" vertical="center"/>
    </xf>
    <xf numFmtId="0" fontId="73" fillId="0" borderId="19" xfId="0" applyFont="1" applyFill="1" applyBorder="1" applyAlignment="1">
      <alignment horizontal="center" vertical="center" wrapText="1"/>
    </xf>
    <xf numFmtId="0" fontId="73" fillId="0" borderId="33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0" fontId="73" fillId="0" borderId="45" xfId="0" applyFont="1" applyFill="1" applyBorder="1" applyAlignment="1">
      <alignment horizontal="center" vertical="center" wrapText="1"/>
    </xf>
    <xf numFmtId="0" fontId="73" fillId="0" borderId="41" xfId="0" applyFont="1" applyFill="1" applyBorder="1" applyAlignment="1">
      <alignment horizontal="left" vertical="center" wrapText="1"/>
    </xf>
    <xf numFmtId="0" fontId="73" fillId="0" borderId="40" xfId="0" applyFont="1" applyFill="1" applyBorder="1" applyAlignment="1">
      <alignment horizontal="left" vertical="center" wrapText="1"/>
    </xf>
    <xf numFmtId="0" fontId="73" fillId="0" borderId="55" xfId="0" applyFont="1" applyFill="1" applyBorder="1" applyAlignment="1">
      <alignment horizontal="left" vertical="center" wrapText="1"/>
    </xf>
    <xf numFmtId="0" fontId="73" fillId="0" borderId="46" xfId="0" applyFont="1" applyFill="1" applyBorder="1" applyAlignment="1">
      <alignment horizontal="center" vertical="center" wrapText="1"/>
    </xf>
    <xf numFmtId="0" fontId="73" fillId="0" borderId="32" xfId="0" applyFont="1" applyFill="1" applyBorder="1" applyAlignment="1">
      <alignment horizontal="center" vertical="center" wrapText="1"/>
    </xf>
    <xf numFmtId="0" fontId="76" fillId="0" borderId="0" xfId="0" applyNumberFormat="1" applyFont="1" applyFill="1" applyAlignment="1">
      <alignment horizontal="center" vertical="center" wrapText="1"/>
    </xf>
    <xf numFmtId="0" fontId="74" fillId="0" borderId="39" xfId="154" applyFont="1" applyBorder="1" applyAlignment="1">
      <alignment horizontal="center" vertical="center" wrapText="1"/>
    </xf>
    <xf numFmtId="0" fontId="74" fillId="0" borderId="37" xfId="154" applyFont="1" applyBorder="1" applyAlignment="1">
      <alignment horizontal="center" vertical="center" wrapText="1"/>
    </xf>
    <xf numFmtId="0" fontId="73" fillId="0" borderId="32" xfId="154" applyFont="1" applyBorder="1" applyAlignment="1">
      <alignment horizontal="center" vertical="center"/>
    </xf>
    <xf numFmtId="0" fontId="73" fillId="0" borderId="19" xfId="154" applyFont="1" applyBorder="1" applyAlignment="1">
      <alignment horizontal="center" vertical="center"/>
    </xf>
    <xf numFmtId="0" fontId="74" fillId="0" borderId="32" xfId="154" applyFont="1" applyBorder="1" applyAlignment="1">
      <alignment horizontal="center" vertical="center" wrapText="1"/>
    </xf>
    <xf numFmtId="0" fontId="74" fillId="0" borderId="19" xfId="154" applyFont="1" applyBorder="1" applyAlignment="1">
      <alignment horizontal="center" vertical="center" wrapText="1"/>
    </xf>
    <xf numFmtId="0" fontId="74" fillId="0" borderId="33" xfId="154" applyFont="1" applyBorder="1" applyAlignment="1">
      <alignment horizontal="center" vertical="center" wrapText="1"/>
    </xf>
    <xf numFmtId="0" fontId="74" fillId="0" borderId="32" xfId="154" applyFont="1" applyBorder="1" applyAlignment="1">
      <alignment horizontal="center" vertical="center"/>
    </xf>
    <xf numFmtId="0" fontId="74" fillId="0" borderId="19" xfId="154" applyFont="1" applyBorder="1" applyAlignment="1">
      <alignment horizontal="center" vertical="center"/>
    </xf>
    <xf numFmtId="0" fontId="73" fillId="0" borderId="19" xfId="154" applyFont="1" applyBorder="1" applyAlignment="1">
      <alignment horizontal="center" vertical="center" wrapText="1"/>
    </xf>
    <xf numFmtId="0" fontId="73" fillId="0" borderId="33" xfId="154" applyFont="1" applyBorder="1" applyAlignment="1">
      <alignment horizontal="center" vertical="center" wrapText="1"/>
    </xf>
    <xf numFmtId="0" fontId="73" fillId="0" borderId="44" xfId="154" applyFont="1" applyBorder="1" applyAlignment="1">
      <alignment horizontal="center" vertical="center" wrapText="1"/>
    </xf>
    <xf numFmtId="0" fontId="73" fillId="0" borderId="45" xfId="154" applyFont="1" applyBorder="1" applyAlignment="1">
      <alignment horizontal="center" vertical="center" wrapText="1"/>
    </xf>
    <xf numFmtId="0" fontId="73" fillId="0" borderId="41" xfId="154" applyFont="1" applyBorder="1" applyAlignment="1">
      <alignment horizontal="left" vertical="center" wrapText="1"/>
    </xf>
    <xf numFmtId="0" fontId="73" fillId="0" borderId="40" xfId="154" applyFont="1" applyBorder="1" applyAlignment="1">
      <alignment horizontal="left" vertical="center" wrapText="1"/>
    </xf>
    <xf numFmtId="0" fontId="73" fillId="0" borderId="55" xfId="154" applyFont="1" applyBorder="1" applyAlignment="1">
      <alignment horizontal="left" vertical="center" wrapText="1"/>
    </xf>
    <xf numFmtId="0" fontId="73" fillId="0" borderId="41" xfId="154" applyFont="1" applyBorder="1" applyAlignment="1">
      <alignment horizontal="left" vertical="center"/>
    </xf>
    <xf numFmtId="0" fontId="73" fillId="0" borderId="40" xfId="154" applyFont="1" applyBorder="1" applyAlignment="1">
      <alignment horizontal="left" vertical="center"/>
    </xf>
    <xf numFmtId="0" fontId="73" fillId="0" borderId="55" xfId="154" applyFont="1" applyBorder="1" applyAlignment="1">
      <alignment horizontal="left" vertical="center"/>
    </xf>
    <xf numFmtId="0" fontId="73" fillId="0" borderId="46" xfId="154" applyFont="1" applyBorder="1" applyAlignment="1">
      <alignment horizontal="center" vertical="center" wrapText="1"/>
    </xf>
    <xf numFmtId="0" fontId="73" fillId="0" borderId="32" xfId="154" applyFont="1" applyBorder="1" applyAlignment="1">
      <alignment horizontal="center" vertical="center" wrapText="1"/>
    </xf>
    <xf numFmtId="0" fontId="74" fillId="0" borderId="0" xfId="154" applyFont="1" applyAlignment="1">
      <alignment horizontal="center" vertical="center" wrapText="1"/>
    </xf>
    <xf numFmtId="0" fontId="74" fillId="0" borderId="64" xfId="154" applyFont="1" applyBorder="1" applyAlignment="1">
      <alignment horizontal="center" vertical="center" wrapText="1"/>
    </xf>
    <xf numFmtId="0" fontId="74" fillId="0" borderId="66" xfId="154" applyFont="1" applyBorder="1" applyAlignment="1">
      <alignment horizontal="center" vertical="center" wrapText="1"/>
    </xf>
    <xf numFmtId="0" fontId="79" fillId="0" borderId="41" xfId="154" applyFont="1" applyBorder="1" applyAlignment="1">
      <alignment horizontal="center" vertical="center"/>
    </xf>
    <xf numFmtId="0" fontId="79" fillId="0" borderId="55" xfId="154" applyFont="1" applyBorder="1" applyAlignment="1">
      <alignment horizontal="center" vertical="center"/>
    </xf>
    <xf numFmtId="0" fontId="79" fillId="0" borderId="77" xfId="154" applyFont="1" applyBorder="1" applyAlignment="1">
      <alignment horizontal="center" vertical="center"/>
    </xf>
    <xf numFmtId="0" fontId="79" fillId="0" borderId="19" xfId="154" applyFont="1" applyBorder="1" applyAlignment="1">
      <alignment horizontal="center" vertical="center"/>
    </xf>
    <xf numFmtId="0" fontId="73" fillId="0" borderId="78" xfId="154" applyFont="1" applyBorder="1" applyAlignment="1">
      <alignment horizontal="center" vertical="center"/>
    </xf>
    <xf numFmtId="0" fontId="73" fillId="0" borderId="77" xfId="154" applyFont="1" applyBorder="1" applyAlignment="1">
      <alignment horizontal="center" vertical="center"/>
    </xf>
    <xf numFmtId="0" fontId="76" fillId="0" borderId="41" xfId="154" applyFont="1" applyBorder="1" applyAlignment="1">
      <alignment horizontal="center" vertical="center" wrapText="1"/>
    </xf>
    <xf numFmtId="0" fontId="76" fillId="0" borderId="40" xfId="154" applyFont="1" applyBorder="1" applyAlignment="1">
      <alignment horizontal="center" vertical="center" wrapText="1"/>
    </xf>
    <xf numFmtId="0" fontId="73" fillId="0" borderId="55" xfId="154" applyFont="1" applyBorder="1" applyAlignment="1">
      <alignment horizontal="center" vertical="center" wrapText="1"/>
    </xf>
    <xf numFmtId="0" fontId="73" fillId="0" borderId="30" xfId="154" applyFont="1" applyBorder="1" applyAlignment="1">
      <alignment horizontal="center" vertical="center" wrapText="1"/>
    </xf>
    <xf numFmtId="0" fontId="73" fillId="0" borderId="53" xfId="154" applyFont="1" applyBorder="1" applyAlignment="1">
      <alignment horizontal="center" vertical="center" wrapText="1"/>
    </xf>
    <xf numFmtId="0" fontId="73" fillId="0" borderId="26" xfId="154" applyFont="1" applyBorder="1" applyAlignment="1">
      <alignment horizontal="center" vertical="center" wrapText="1"/>
    </xf>
    <xf numFmtId="0" fontId="73" fillId="0" borderId="70" xfId="154" applyFont="1" applyBorder="1" applyAlignment="1">
      <alignment horizontal="center" vertical="center" wrapText="1"/>
    </xf>
    <xf numFmtId="0" fontId="73" fillId="0" borderId="72" xfId="154" applyFont="1" applyBorder="1" applyAlignment="1">
      <alignment horizontal="center" vertical="center" wrapText="1"/>
    </xf>
    <xf numFmtId="0" fontId="73" fillId="0" borderId="67" xfId="154" applyFont="1" applyBorder="1" applyAlignment="1">
      <alignment horizontal="center" vertical="center" wrapText="1"/>
    </xf>
    <xf numFmtId="0" fontId="73" fillId="0" borderId="35" xfId="154" applyFont="1" applyBorder="1" applyAlignment="1">
      <alignment horizontal="center" vertical="center" wrapText="1"/>
    </xf>
    <xf numFmtId="0" fontId="73" fillId="0" borderId="62" xfId="154" applyFont="1" applyBorder="1" applyAlignment="1">
      <alignment horizontal="center" vertical="center" wrapText="1"/>
    </xf>
    <xf numFmtId="0" fontId="73" fillId="0" borderId="29" xfId="154" applyFont="1" applyBorder="1" applyAlignment="1">
      <alignment horizontal="center" vertical="center" wrapText="1"/>
    </xf>
    <xf numFmtId="0" fontId="73" fillId="0" borderId="52" xfId="154" applyFont="1" applyBorder="1" applyAlignment="1">
      <alignment horizontal="center" vertical="center" wrapText="1"/>
    </xf>
    <xf numFmtId="0" fontId="73" fillId="0" borderId="50" xfId="154" applyFont="1" applyBorder="1" applyAlignment="1">
      <alignment horizontal="center" vertical="center" wrapText="1"/>
    </xf>
    <xf numFmtId="0" fontId="73" fillId="0" borderId="34" xfId="154" applyFont="1" applyBorder="1" applyAlignment="1">
      <alignment horizontal="center" vertical="center" wrapText="1"/>
    </xf>
    <xf numFmtId="0" fontId="73" fillId="0" borderId="58" xfId="154" applyFont="1" applyBorder="1" applyAlignment="1">
      <alignment horizontal="center" vertical="center" wrapText="1"/>
    </xf>
    <xf numFmtId="0" fontId="73" fillId="0" borderId="28" xfId="154" applyFont="1" applyBorder="1" applyAlignment="1">
      <alignment horizontal="center" vertical="center" wrapText="1"/>
    </xf>
    <xf numFmtId="0" fontId="73" fillId="0" borderId="41" xfId="154" applyFont="1" applyBorder="1" applyAlignment="1">
      <alignment horizontal="center" vertical="center" wrapText="1"/>
    </xf>
    <xf numFmtId="0" fontId="73" fillId="0" borderId="40" xfId="154" applyFont="1" applyBorder="1" applyAlignment="1">
      <alignment horizontal="center" vertical="center" wrapText="1"/>
    </xf>
    <xf numFmtId="0" fontId="73" fillId="0" borderId="77" xfId="154" applyFont="1" applyBorder="1" applyAlignment="1">
      <alignment horizontal="center" vertical="center" wrapText="1"/>
    </xf>
    <xf numFmtId="0" fontId="73" fillId="0" borderId="47" xfId="154" applyFont="1" applyBorder="1" applyAlignment="1">
      <alignment horizontal="center" vertical="center" wrapText="1"/>
    </xf>
    <xf numFmtId="0" fontId="73" fillId="0" borderId="73" xfId="154" applyFont="1" applyBorder="1" applyAlignment="1">
      <alignment horizontal="center" vertical="center" wrapText="1"/>
    </xf>
    <xf numFmtId="0" fontId="73" fillId="0" borderId="74" xfId="154" applyFont="1" applyBorder="1" applyAlignment="1">
      <alignment horizontal="center" vertical="center" wrapText="1"/>
    </xf>
    <xf numFmtId="0" fontId="73" fillId="0" borderId="75" xfId="154" applyFont="1" applyBorder="1" applyAlignment="1">
      <alignment horizontal="center" vertical="center" wrapText="1"/>
    </xf>
    <xf numFmtId="0" fontId="73" fillId="0" borderId="49" xfId="154" applyFont="1" applyBorder="1" applyAlignment="1">
      <alignment horizontal="center" vertical="center" wrapText="1"/>
    </xf>
    <xf numFmtId="0" fontId="73" fillId="0" borderId="76" xfId="154" applyFont="1" applyBorder="1" applyAlignment="1">
      <alignment horizontal="center" vertical="center" wrapText="1"/>
    </xf>
    <xf numFmtId="0" fontId="76" fillId="0" borderId="0" xfId="154" applyFont="1" applyAlignment="1">
      <alignment horizontal="center" vertical="center" wrapText="1"/>
    </xf>
  </cellXfs>
  <cellStyles count="30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 2" xfId="7"/>
    <cellStyle name="20% - akcent 2 2" xfId="8"/>
    <cellStyle name="20% - akcent 3 2" xfId="9"/>
    <cellStyle name="20% - akcent 4 2" xfId="10"/>
    <cellStyle name="20% - akcent 5 2" xfId="11"/>
    <cellStyle name="20% - akcent 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 2" xfId="19"/>
    <cellStyle name="40% - akcent 2 2" xfId="20"/>
    <cellStyle name="40% - akcent 3 2" xfId="21"/>
    <cellStyle name="40% - akcent 4 2" xfId="22"/>
    <cellStyle name="40% - akcent 5 2" xfId="23"/>
    <cellStyle name="40% - akcent 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 2" xfId="31"/>
    <cellStyle name="60% - akcent 2 2" xfId="32"/>
    <cellStyle name="60% - akcent 3 2" xfId="33"/>
    <cellStyle name="60% - akcent 4 2" xfId="34"/>
    <cellStyle name="60% - akcent 5 2" xfId="35"/>
    <cellStyle name="60% - akcent 6 2" xfId="36"/>
    <cellStyle name="Accent1" xfId="37"/>
    <cellStyle name="Accent1 - 20%" xfId="38"/>
    <cellStyle name="Accent1 - 20% 2" xfId="39"/>
    <cellStyle name="Accent1 - 40%" xfId="40"/>
    <cellStyle name="Accent1 - 40% 2" xfId="41"/>
    <cellStyle name="Accent1 - 60%" xfId="42"/>
    <cellStyle name="Accent1 - 60% 2" xfId="43"/>
    <cellStyle name="Accent1_Zmiana VI WPF Comennius" xfId="44"/>
    <cellStyle name="Accent2" xfId="45"/>
    <cellStyle name="Accent2 - 20%" xfId="46"/>
    <cellStyle name="Accent2 - 20% 2" xfId="47"/>
    <cellStyle name="Accent2 - 40%" xfId="48"/>
    <cellStyle name="Accent2 - 40% 2" xfId="49"/>
    <cellStyle name="Accent2 - 60%" xfId="50"/>
    <cellStyle name="Accent2 - 60% 2" xfId="51"/>
    <cellStyle name="Accent2_Zmiana VI WPF Comennius" xfId="52"/>
    <cellStyle name="Accent3" xfId="53"/>
    <cellStyle name="Accent3 - 20%" xfId="54"/>
    <cellStyle name="Accent3 - 20% 2" xfId="55"/>
    <cellStyle name="Accent3 - 40%" xfId="56"/>
    <cellStyle name="Accent3 - 40% 2" xfId="57"/>
    <cellStyle name="Accent3 - 60%" xfId="58"/>
    <cellStyle name="Accent3 - 60% 2" xfId="59"/>
    <cellStyle name="Accent3 2" xfId="60"/>
    <cellStyle name="Accent3 3" xfId="61"/>
    <cellStyle name="Accent3 4" xfId="62"/>
    <cellStyle name="Accent3_10.09.29 raport WPBM" xfId="63"/>
    <cellStyle name="Accent4" xfId="64"/>
    <cellStyle name="Accent4 - 20%" xfId="65"/>
    <cellStyle name="Accent4 - 20% 2" xfId="66"/>
    <cellStyle name="Accent4 - 40%" xfId="67"/>
    <cellStyle name="Accent4 - 40% 2" xfId="68"/>
    <cellStyle name="Accent4 - 60%" xfId="69"/>
    <cellStyle name="Accent4 - 60% 2" xfId="70"/>
    <cellStyle name="Accent4 2" xfId="71"/>
    <cellStyle name="Accent4 3" xfId="72"/>
    <cellStyle name="Accent4 4" xfId="73"/>
    <cellStyle name="Accent4_10.09.29 raport WPBM" xfId="74"/>
    <cellStyle name="Accent5" xfId="75"/>
    <cellStyle name="Accent5 - 20%" xfId="76"/>
    <cellStyle name="Accent5 - 20% 2" xfId="77"/>
    <cellStyle name="Accent5 - 40%" xfId="78"/>
    <cellStyle name="Accent5 - 60%" xfId="79"/>
    <cellStyle name="Accent5 - 60% 2" xfId="80"/>
    <cellStyle name="Accent5 2" xfId="81"/>
    <cellStyle name="Accent5 3" xfId="82"/>
    <cellStyle name="Accent5 4" xfId="83"/>
    <cellStyle name="Accent5_10.09.29 raport WPBM" xfId="84"/>
    <cellStyle name="Accent6" xfId="85"/>
    <cellStyle name="Accent6 - 20%" xfId="86"/>
    <cellStyle name="Accent6 - 40%" xfId="87"/>
    <cellStyle name="Accent6 - 40% 2" xfId="88"/>
    <cellStyle name="Accent6 - 60%" xfId="89"/>
    <cellStyle name="Accent6 - 60% 2" xfId="90"/>
    <cellStyle name="Accent6 2" xfId="91"/>
    <cellStyle name="Accent6 3" xfId="92"/>
    <cellStyle name="Accent6 4" xfId="93"/>
    <cellStyle name="Accent6_10.09.29 raport WPBM" xfId="94"/>
    <cellStyle name="Akcent 1" xfId="95" builtinId="29" customBuiltin="1"/>
    <cellStyle name="Akcent 1 2" xfId="96"/>
    <cellStyle name="Akcent 2" xfId="97" builtinId="33" customBuiltin="1"/>
    <cellStyle name="Akcent 2 2" xfId="98"/>
    <cellStyle name="Akcent 3" xfId="99" builtinId="37" customBuiltin="1"/>
    <cellStyle name="Akcent 3 2" xfId="100"/>
    <cellStyle name="Akcent 4" xfId="101" builtinId="41" customBuiltin="1"/>
    <cellStyle name="Akcent 4 2" xfId="102"/>
    <cellStyle name="Akcent 5" xfId="103" builtinId="45" customBuiltin="1"/>
    <cellStyle name="Akcent 5 2" xfId="104"/>
    <cellStyle name="Akcent 6" xfId="105" builtinId="49" customBuiltin="1"/>
    <cellStyle name="Akcent 6 2" xfId="106"/>
    <cellStyle name="Bad" xfId="107"/>
    <cellStyle name="Bad 2" xfId="108"/>
    <cellStyle name="Calculation" xfId="109"/>
    <cellStyle name="Calculation 2" xfId="110"/>
    <cellStyle name="Check Cell" xfId="111"/>
    <cellStyle name="Check Cell 2" xfId="112"/>
    <cellStyle name="Dane wejściowe" xfId="113" builtinId="20" customBuiltin="1"/>
    <cellStyle name="Dane wejściowe 2" xfId="114"/>
    <cellStyle name="Dane wyjściowe" xfId="115" builtinId="21" customBuiltin="1"/>
    <cellStyle name="Dane wyjściowe 2" xfId="116"/>
    <cellStyle name="Dobre 2" xfId="117"/>
    <cellStyle name="Emphasis 1" xfId="118"/>
    <cellStyle name="Emphasis 1 2" xfId="119"/>
    <cellStyle name="Emphasis 2" xfId="120"/>
    <cellStyle name="Emphasis 2 2" xfId="121"/>
    <cellStyle name="Emphasis 3" xfId="122"/>
    <cellStyle name="Explanatory Text" xfId="123"/>
    <cellStyle name="Good" xfId="124"/>
    <cellStyle name="Good 2" xfId="125"/>
    <cellStyle name="Good_121_1205_UZ703_WPF_INWESTYCJE_XI" xfId="126"/>
    <cellStyle name="Heading 1" xfId="127"/>
    <cellStyle name="Heading 2" xfId="128"/>
    <cellStyle name="Heading 2 2" xfId="129"/>
    <cellStyle name="Heading 3" xfId="130"/>
    <cellStyle name="Heading 3 2" xfId="131"/>
    <cellStyle name="Heading 4" xfId="132"/>
    <cellStyle name="Input" xfId="133"/>
    <cellStyle name="Input 2" xfId="134"/>
    <cellStyle name="Komórka połączona" xfId="135" builtinId="24" customBuiltin="1"/>
    <cellStyle name="Komórka połączona 2" xfId="136"/>
    <cellStyle name="Komórka zaznaczona" xfId="137" builtinId="23" customBuiltin="1"/>
    <cellStyle name="Komórka zaznaczona 2" xfId="138"/>
    <cellStyle name="Linked Cell" xfId="139"/>
    <cellStyle name="Linked Cell 2" xfId="140"/>
    <cellStyle name="Nagłówek 1" xfId="141" builtinId="16" customBuiltin="1"/>
    <cellStyle name="Nagłówek 1 2" xfId="142"/>
    <cellStyle name="Nagłówek 2" xfId="143" builtinId="17" customBuiltin="1"/>
    <cellStyle name="Nagłówek 2 2" xfId="144"/>
    <cellStyle name="Nagłówek 3" xfId="145" builtinId="18" customBuiltin="1"/>
    <cellStyle name="Nagłówek 3 2" xfId="146"/>
    <cellStyle name="Nagłówek 4" xfId="147" builtinId="19" customBuiltin="1"/>
    <cellStyle name="Nagłówek 4 2" xfId="148"/>
    <cellStyle name="Neutral" xfId="149"/>
    <cellStyle name="Neutral 2" xfId="150"/>
    <cellStyle name="Neutral_121_1205_UZ703_WPF_INWESTYCJE_XI" xfId="151"/>
    <cellStyle name="Neutralne 2" xfId="152"/>
    <cellStyle name="Normalny" xfId="0" builtinId="0"/>
    <cellStyle name="Normalny 10" xfId="153"/>
    <cellStyle name="Normalny 10 2 2" xfId="154"/>
    <cellStyle name="Normalny 11" xfId="155"/>
    <cellStyle name="Normalny 12" xfId="156"/>
    <cellStyle name="Normalny 12 2" xfId="157"/>
    <cellStyle name="Normalny 13" xfId="158"/>
    <cellStyle name="Normalny 18 2" xfId="159"/>
    <cellStyle name="Normalny 2" xfId="160"/>
    <cellStyle name="Normalny 2 2" xfId="161"/>
    <cellStyle name="Normalny 2 2 2" xfId="162"/>
    <cellStyle name="Normalny 2 3" xfId="163"/>
    <cellStyle name="Normalny 2 4" xfId="164"/>
    <cellStyle name="Normalny 2 4 2" xfId="165"/>
    <cellStyle name="Normalny 2 5" xfId="166"/>
    <cellStyle name="Normalny 2_121_1205_UZ703_WPF_INWESTYCJE_XI" xfId="167"/>
    <cellStyle name="Normalny 3" xfId="168"/>
    <cellStyle name="Normalny 3 2" xfId="169"/>
    <cellStyle name="Normalny 4" xfId="170"/>
    <cellStyle name="Normalny 5" xfId="171"/>
    <cellStyle name="Normalny 5 2" xfId="172"/>
    <cellStyle name="Normalny 6" xfId="173"/>
    <cellStyle name="Normalny 6 2" xfId="174"/>
    <cellStyle name="Normalny 7" xfId="175"/>
    <cellStyle name="Normalny 7 2" xfId="176"/>
    <cellStyle name="Normalny 7 3" xfId="177"/>
    <cellStyle name="Normalny 7 4" xfId="178"/>
    <cellStyle name="Normalny 8" xfId="179"/>
    <cellStyle name="Normalny 8 2" xfId="180"/>
    <cellStyle name="Normalny 8 3" xfId="181"/>
    <cellStyle name="Normalny 9" xfId="182"/>
    <cellStyle name="Note" xfId="183"/>
    <cellStyle name="Note 2" xfId="184"/>
    <cellStyle name="Note 2 2" xfId="185"/>
    <cellStyle name="Obliczenia" xfId="186" builtinId="22" customBuiltin="1"/>
    <cellStyle name="Obliczenia 2" xfId="187"/>
    <cellStyle name="Output" xfId="188"/>
    <cellStyle name="Output 2" xfId="189"/>
    <cellStyle name="SAPBEXaggData" xfId="190"/>
    <cellStyle name="SAPBEXaggData 2" xfId="191"/>
    <cellStyle name="SAPBEXaggDataEmph" xfId="192"/>
    <cellStyle name="SAPBEXaggDataEmph 2" xfId="193"/>
    <cellStyle name="SAPBEXaggItem" xfId="194"/>
    <cellStyle name="SAPBEXaggItem 2" xfId="195"/>
    <cellStyle name="SAPBEXaggItemX" xfId="196"/>
    <cellStyle name="SAPBEXaggItemX 2" xfId="197"/>
    <cellStyle name="SAPBEXchaText" xfId="198"/>
    <cellStyle name="SAPBEXchaText 2" xfId="199"/>
    <cellStyle name="SAPBEXchaText_Ogólnomiejskie" xfId="200"/>
    <cellStyle name="SAPBEXexcBad7" xfId="201"/>
    <cellStyle name="SAPBEXexcBad7 2" xfId="202"/>
    <cellStyle name="SAPBEXexcBad8" xfId="203"/>
    <cellStyle name="SAPBEXexcBad8 2" xfId="204"/>
    <cellStyle name="SAPBEXexcBad9" xfId="205"/>
    <cellStyle name="SAPBEXexcBad9 2" xfId="206"/>
    <cellStyle name="SAPBEXexcCritical4" xfId="207"/>
    <cellStyle name="SAPBEXexcCritical4 2" xfId="208"/>
    <cellStyle name="SAPBEXexcCritical5" xfId="209"/>
    <cellStyle name="SAPBEXexcCritical5 2" xfId="210"/>
    <cellStyle name="SAPBEXexcCritical6" xfId="211"/>
    <cellStyle name="SAPBEXexcCritical6 2" xfId="212"/>
    <cellStyle name="SAPBEXexcGood1" xfId="213"/>
    <cellStyle name="SAPBEXexcGood1 2" xfId="214"/>
    <cellStyle name="SAPBEXexcGood2" xfId="215"/>
    <cellStyle name="SAPBEXexcGood2 2" xfId="216"/>
    <cellStyle name="SAPBEXexcGood3" xfId="217"/>
    <cellStyle name="SAPBEXexcGood3 2" xfId="218"/>
    <cellStyle name="SAPBEXfilterDrill" xfId="219"/>
    <cellStyle name="SAPBEXfilterDrill 2" xfId="220"/>
    <cellStyle name="SAPBEXfilterItem" xfId="221"/>
    <cellStyle name="SAPBEXfilterItem 2" xfId="222"/>
    <cellStyle name="SAPBEXfilterText" xfId="223"/>
    <cellStyle name="SAPBEXfilterText 2" xfId="224"/>
    <cellStyle name="SAPBEXformats" xfId="225"/>
    <cellStyle name="SAPBEXformats 2" xfId="226"/>
    <cellStyle name="SAPBEXheaderItem" xfId="227"/>
    <cellStyle name="SAPBEXheaderItem 2" xfId="228"/>
    <cellStyle name="SAPBEXheaderText" xfId="229"/>
    <cellStyle name="SAPBEXheaderText 2" xfId="230"/>
    <cellStyle name="SAPBEXHLevel0" xfId="231"/>
    <cellStyle name="SAPBEXHLevel0 2" xfId="232"/>
    <cellStyle name="SAPBEXHLevel0 2 2" xfId="233"/>
    <cellStyle name="SAPBEXHLevel0_Zmiany 2009-2014_DN" xfId="234"/>
    <cellStyle name="SAPBEXHLevel0X" xfId="235"/>
    <cellStyle name="SAPBEXHLevel0X 2" xfId="236"/>
    <cellStyle name="SAPBEXHLevel0X 2 2" xfId="237"/>
    <cellStyle name="SAPBEXHLevel1" xfId="238"/>
    <cellStyle name="SAPBEXHLevel1 2" xfId="239"/>
    <cellStyle name="SAPBEXHLevel1 2 2" xfId="240"/>
    <cellStyle name="SAPBEXHLevel1X" xfId="241"/>
    <cellStyle name="SAPBEXHLevel1X 2" xfId="242"/>
    <cellStyle name="SAPBEXHLevel1X 2 2" xfId="243"/>
    <cellStyle name="SAPBEXHLevel2" xfId="244"/>
    <cellStyle name="SAPBEXHLevel2 2" xfId="245"/>
    <cellStyle name="SAPBEXHLevel2 2 2" xfId="246"/>
    <cellStyle name="SAPBEXHLevel2 3" xfId="247"/>
    <cellStyle name="SAPBEXHLevel2_plan po zP 181 z dn 31 01 2011" xfId="248"/>
    <cellStyle name="SAPBEXHLevel2X" xfId="249"/>
    <cellStyle name="SAPBEXHLevel2X 2" xfId="250"/>
    <cellStyle name="SAPBEXHLevel2X 2 2" xfId="251"/>
    <cellStyle name="SAPBEXHLevel3" xfId="252"/>
    <cellStyle name="SAPBEXHLevel3 2" xfId="253"/>
    <cellStyle name="SAPBEXHLevel3 2 2" xfId="254"/>
    <cellStyle name="SAPBEXHLevel3X" xfId="255"/>
    <cellStyle name="SAPBEXHLevel3X 2" xfId="256"/>
    <cellStyle name="SAPBEXHLevel3X 2 2" xfId="257"/>
    <cellStyle name="SAPBEXinputData" xfId="258"/>
    <cellStyle name="SAPBEXinputData 2" xfId="259"/>
    <cellStyle name="SAPBEXinputData 2 2" xfId="260"/>
    <cellStyle name="SAPBEXItemHeader" xfId="261"/>
    <cellStyle name="SAPBEXresData" xfId="262"/>
    <cellStyle name="SAPBEXresData 2" xfId="263"/>
    <cellStyle name="SAPBEXresDataEmph" xfId="264"/>
    <cellStyle name="SAPBEXresDataEmph 2" xfId="265"/>
    <cellStyle name="SAPBEXresItem" xfId="266"/>
    <cellStyle name="SAPBEXresItem 2" xfId="267"/>
    <cellStyle name="SAPBEXresItemX" xfId="268"/>
    <cellStyle name="SAPBEXresItemX 2" xfId="269"/>
    <cellStyle name="SAPBEXstdData" xfId="270"/>
    <cellStyle name="SAPBEXstdData 2" xfId="271"/>
    <cellStyle name="SAPBEXstdData_121_1205_UZ703_WPF_INWESTYCJE_XI" xfId="272"/>
    <cellStyle name="SAPBEXstdDataEmph" xfId="273"/>
    <cellStyle name="SAPBEXstdDataEmph 2" xfId="274"/>
    <cellStyle name="SAPBEXstdItem" xfId="275"/>
    <cellStyle name="SAPBEXstdItem 2" xfId="276"/>
    <cellStyle name="SAPBEXstdItem_121_1205_UZ703_WPF_INWESTYCJE_XI" xfId="277"/>
    <cellStyle name="SAPBEXstdItemX" xfId="278"/>
    <cellStyle name="SAPBEXstdItemX 2" xfId="279"/>
    <cellStyle name="SAPBEXtitle" xfId="280"/>
    <cellStyle name="SAPBEXtitle 2" xfId="281"/>
    <cellStyle name="SAPBEXunassignedItem" xfId="282"/>
    <cellStyle name="SAPBEXundefined" xfId="283"/>
    <cellStyle name="SAPBEXundefined 2" xfId="284"/>
    <cellStyle name="Sheet Title" xfId="285"/>
    <cellStyle name="Suma" xfId="286" builtinId="25" customBuiltin="1"/>
    <cellStyle name="Suma 2" xfId="287"/>
    <cellStyle name="Tekst objaśnienia" xfId="288" builtinId="53" customBuiltin="1"/>
    <cellStyle name="Tekst objaśnienia 2" xfId="289"/>
    <cellStyle name="Tekst ostrzeżenia" xfId="290" builtinId="11" customBuiltin="1"/>
    <cellStyle name="Tekst ostrzeżenia 2" xfId="291"/>
    <cellStyle name="Title" xfId="292"/>
    <cellStyle name="Total" xfId="293"/>
    <cellStyle name="Tytuł" xfId="294" builtinId="15" customBuiltin="1"/>
    <cellStyle name="Tytuł 2" xfId="295"/>
    <cellStyle name="Uwaga" xfId="296" builtinId="10" customBuiltin="1"/>
    <cellStyle name="Uwaga 2" xfId="297"/>
    <cellStyle name="Uwaga 2 2" xfId="298"/>
    <cellStyle name="Warning Text" xfId="299"/>
    <cellStyle name="Warning Text 2" xfId="300"/>
    <cellStyle name="Złe 2" xfId="301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4\files_ud_srodmiescie$\B_SPRAWOZDANIE_Ip_2008\RAZEM_DZIELNICE_Ip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cen01\bb_planowanie\DOCHODY\Bud&#380;et%2004\OG&#211;&#321;EM\Dochody%202003-2004%20Urz&#261;d%20Statystycz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ZIELNICE"/>
      <sheetName val="ZADANIOWY"/>
      <sheetName val="KLASYCZN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hody 2003-200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1"/>
  <sheetViews>
    <sheetView tabSelected="1" zoomScaleNormal="100" workbookViewId="0">
      <selection activeCell="P39" sqref="P39"/>
    </sheetView>
  </sheetViews>
  <sheetFormatPr defaultRowHeight="12.75"/>
  <cols>
    <col min="4" max="4" width="8.85546875" style="55" customWidth="1"/>
    <col min="5" max="8" width="8.85546875" style="68" customWidth="1"/>
    <col min="29" max="44" width="8.85546875" style="56" customWidth="1"/>
  </cols>
  <sheetData>
    <row r="1" spans="1:28" s="1" customFormat="1" ht="11.25">
      <c r="B1" s="3"/>
      <c r="K1" s="4"/>
      <c r="N1" s="4"/>
    </row>
    <row r="2" spans="1:28" s="1" customFormat="1" ht="11.25">
      <c r="B2" s="3"/>
    </row>
    <row r="3" spans="1:28" s="1" customFormat="1" ht="11.25">
      <c r="B3" s="189" t="s">
        <v>46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28" s="1" customFormat="1" ht="11.25">
      <c r="B4" s="190" t="s">
        <v>69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28" s="1" customFormat="1" ht="12.75" customHeight="1">
      <c r="B5" s="190" t="s">
        <v>70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28" s="1" customFormat="1" ht="11.25">
      <c r="B6" s="3"/>
    </row>
    <row r="7" spans="1:28" s="1" customFormat="1" ht="12" thickBot="1">
      <c r="B7" s="3"/>
      <c r="L7" s="7"/>
      <c r="P7" s="7" t="s">
        <v>31</v>
      </c>
    </row>
    <row r="8" spans="1:28">
      <c r="A8" s="180" t="s">
        <v>352</v>
      </c>
      <c r="B8" s="178" t="s">
        <v>32</v>
      </c>
      <c r="C8" s="178"/>
      <c r="D8" s="183" t="s">
        <v>34</v>
      </c>
      <c r="E8" s="183" t="s">
        <v>6</v>
      </c>
      <c r="F8" s="183"/>
      <c r="G8" s="183" t="s">
        <v>16</v>
      </c>
      <c r="H8" s="183"/>
      <c r="I8" s="178" t="s">
        <v>149</v>
      </c>
      <c r="J8" s="178"/>
      <c r="K8" s="178"/>
      <c r="L8" s="178"/>
      <c r="M8" s="178" t="s">
        <v>79</v>
      </c>
      <c r="N8" s="178"/>
      <c r="O8" s="178"/>
      <c r="P8" s="178"/>
      <c r="Q8" s="178" t="s">
        <v>80</v>
      </c>
      <c r="R8" s="178"/>
      <c r="S8" s="178"/>
      <c r="T8" s="178"/>
      <c r="U8" s="178" t="s">
        <v>90</v>
      </c>
      <c r="V8" s="178"/>
      <c r="W8" s="178"/>
      <c r="X8" s="178"/>
      <c r="Y8" s="178" t="s">
        <v>150</v>
      </c>
      <c r="Z8" s="178"/>
      <c r="AA8" s="178"/>
      <c r="AB8" s="191"/>
    </row>
    <row r="9" spans="1:28" ht="13.15" customHeight="1">
      <c r="A9" s="181"/>
      <c r="B9" s="179"/>
      <c r="C9" s="179"/>
      <c r="D9" s="176"/>
      <c r="E9" s="176"/>
      <c r="F9" s="176"/>
      <c r="G9" s="176"/>
      <c r="H9" s="176"/>
      <c r="I9" s="176" t="s">
        <v>351</v>
      </c>
      <c r="J9" s="179" t="s">
        <v>36</v>
      </c>
      <c r="K9" s="179"/>
      <c r="L9" s="176" t="s">
        <v>37</v>
      </c>
      <c r="M9" s="176" t="s">
        <v>351</v>
      </c>
      <c r="N9" s="179" t="s">
        <v>36</v>
      </c>
      <c r="O9" s="179"/>
      <c r="P9" s="176" t="s">
        <v>37</v>
      </c>
      <c r="Q9" s="176" t="s">
        <v>351</v>
      </c>
      <c r="R9" s="179" t="s">
        <v>36</v>
      </c>
      <c r="S9" s="179"/>
      <c r="T9" s="176" t="s">
        <v>37</v>
      </c>
      <c r="U9" s="176" t="s">
        <v>351</v>
      </c>
      <c r="V9" s="179" t="s">
        <v>36</v>
      </c>
      <c r="W9" s="179"/>
      <c r="X9" s="176" t="s">
        <v>37</v>
      </c>
      <c r="Y9" s="176" t="s">
        <v>351</v>
      </c>
      <c r="Z9" s="179" t="s">
        <v>36</v>
      </c>
      <c r="AA9" s="179"/>
      <c r="AB9" s="184" t="s">
        <v>37</v>
      </c>
    </row>
    <row r="10" spans="1:28">
      <c r="A10" s="181"/>
      <c r="B10" s="176" t="s">
        <v>17</v>
      </c>
      <c r="C10" s="176" t="s">
        <v>29</v>
      </c>
      <c r="D10" s="176" t="s">
        <v>18</v>
      </c>
      <c r="E10" s="176" t="s">
        <v>7</v>
      </c>
      <c r="F10" s="176" t="s">
        <v>8</v>
      </c>
      <c r="G10" s="176" t="s">
        <v>7</v>
      </c>
      <c r="H10" s="176" t="s">
        <v>8</v>
      </c>
      <c r="I10" s="176"/>
      <c r="J10" s="176" t="s">
        <v>11</v>
      </c>
      <c r="K10" s="176" t="s">
        <v>12</v>
      </c>
      <c r="L10" s="176"/>
      <c r="M10" s="176"/>
      <c r="N10" s="176" t="s">
        <v>11</v>
      </c>
      <c r="O10" s="176" t="s">
        <v>12</v>
      </c>
      <c r="P10" s="176"/>
      <c r="Q10" s="176"/>
      <c r="R10" s="176" t="s">
        <v>11</v>
      </c>
      <c r="S10" s="176" t="s">
        <v>12</v>
      </c>
      <c r="T10" s="176"/>
      <c r="U10" s="176"/>
      <c r="V10" s="176" t="s">
        <v>11</v>
      </c>
      <c r="W10" s="176" t="s">
        <v>12</v>
      </c>
      <c r="X10" s="176"/>
      <c r="Y10" s="176"/>
      <c r="Z10" s="176" t="s">
        <v>11</v>
      </c>
      <c r="AA10" s="176" t="s">
        <v>12</v>
      </c>
      <c r="AB10" s="184"/>
    </row>
    <row r="11" spans="1:28">
      <c r="A11" s="181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84"/>
    </row>
    <row r="12" spans="1:28">
      <c r="A12" s="181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84"/>
    </row>
    <row r="13" spans="1:28" ht="13.5" thickBot="1">
      <c r="A13" s="182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85"/>
    </row>
    <row r="14" spans="1:28" ht="56.25">
      <c r="A14" s="78" t="s">
        <v>188</v>
      </c>
      <c r="B14" s="72" t="s">
        <v>75</v>
      </c>
      <c r="C14" s="73" t="s">
        <v>78</v>
      </c>
      <c r="D14" s="72" t="s">
        <v>189</v>
      </c>
      <c r="E14" s="74"/>
      <c r="F14" s="74"/>
      <c r="G14" s="74">
        <v>2024</v>
      </c>
      <c r="H14" s="74">
        <v>2027</v>
      </c>
      <c r="I14" s="75">
        <v>0</v>
      </c>
      <c r="J14" s="76"/>
      <c r="K14" s="76">
        <v>31600</v>
      </c>
      <c r="L14" s="77">
        <f>I14-J14+K14</f>
        <v>31600</v>
      </c>
      <c r="M14" s="75">
        <v>0</v>
      </c>
      <c r="N14" s="76"/>
      <c r="O14" s="76">
        <v>189600</v>
      </c>
      <c r="P14" s="77">
        <f>M14-N14+O14</f>
        <v>189600</v>
      </c>
      <c r="Q14" s="75">
        <v>0</v>
      </c>
      <c r="R14" s="76"/>
      <c r="S14" s="76">
        <v>189600</v>
      </c>
      <c r="T14" s="77">
        <f>Q14-R14+S14</f>
        <v>189600</v>
      </c>
      <c r="U14" s="75">
        <v>0</v>
      </c>
      <c r="V14" s="76"/>
      <c r="W14" s="76">
        <v>15800</v>
      </c>
      <c r="X14" s="77">
        <f>U14-V14+W14</f>
        <v>15800</v>
      </c>
      <c r="Y14" s="75">
        <v>0</v>
      </c>
      <c r="Z14" s="76"/>
      <c r="AA14" s="76"/>
      <c r="AB14" s="79">
        <f>Y14-Z14+AA14</f>
        <v>0</v>
      </c>
    </row>
    <row r="15" spans="1:28" ht="56.25">
      <c r="A15" s="80" t="s">
        <v>188</v>
      </c>
      <c r="B15" s="46" t="s">
        <v>75</v>
      </c>
      <c r="C15" s="47" t="s">
        <v>78</v>
      </c>
      <c r="D15" s="46" t="s">
        <v>190</v>
      </c>
      <c r="E15" s="66">
        <v>2024</v>
      </c>
      <c r="F15" s="66">
        <v>2026</v>
      </c>
      <c r="G15" s="66">
        <v>2025</v>
      </c>
      <c r="H15" s="66">
        <v>2026</v>
      </c>
      <c r="I15" s="49">
        <v>1150</v>
      </c>
      <c r="J15" s="54">
        <v>1150</v>
      </c>
      <c r="K15" s="54"/>
      <c r="L15" s="51">
        <f t="shared" ref="L15:L78" si="0">I15-J15+K15</f>
        <v>0</v>
      </c>
      <c r="M15" s="49">
        <v>1600</v>
      </c>
      <c r="N15" s="54">
        <v>106</v>
      </c>
      <c r="O15" s="54">
        <v>21739</v>
      </c>
      <c r="P15" s="51">
        <f t="shared" ref="P15:P78" si="1">M15-N15+O15</f>
        <v>23233</v>
      </c>
      <c r="Q15" s="49">
        <v>530</v>
      </c>
      <c r="R15" s="54">
        <v>430</v>
      </c>
      <c r="S15" s="54">
        <v>2645</v>
      </c>
      <c r="T15" s="51">
        <f t="shared" ref="T15:T78" si="2">Q15-R15+S15</f>
        <v>2745</v>
      </c>
      <c r="U15" s="49">
        <v>0</v>
      </c>
      <c r="V15" s="54"/>
      <c r="W15" s="54"/>
      <c r="X15" s="51">
        <f t="shared" ref="X15:X78" si="3">U15-V15+W15</f>
        <v>0</v>
      </c>
      <c r="Y15" s="49">
        <v>0</v>
      </c>
      <c r="Z15" s="54"/>
      <c r="AA15" s="54"/>
      <c r="AB15" s="81">
        <f t="shared" ref="AB15:AB78" si="4">Y15-Z15+AA15</f>
        <v>0</v>
      </c>
    </row>
    <row r="16" spans="1:28" ht="56.25">
      <c r="A16" s="80" t="s">
        <v>188</v>
      </c>
      <c r="B16" s="46" t="s">
        <v>75</v>
      </c>
      <c r="C16" s="47" t="s">
        <v>78</v>
      </c>
      <c r="D16" s="46" t="s">
        <v>191</v>
      </c>
      <c r="E16" s="66">
        <v>2024</v>
      </c>
      <c r="F16" s="66">
        <v>2027</v>
      </c>
      <c r="G16" s="66">
        <v>2024</v>
      </c>
      <c r="H16" s="66">
        <v>2027</v>
      </c>
      <c r="I16" s="49">
        <v>176078</v>
      </c>
      <c r="J16" s="54">
        <v>14579</v>
      </c>
      <c r="K16" s="54"/>
      <c r="L16" s="51">
        <f t="shared" si="0"/>
        <v>161499</v>
      </c>
      <c r="M16" s="49">
        <v>155858</v>
      </c>
      <c r="N16" s="54"/>
      <c r="O16" s="54">
        <v>106</v>
      </c>
      <c r="P16" s="51">
        <f t="shared" si="1"/>
        <v>155964</v>
      </c>
      <c r="Q16" s="49">
        <v>151747</v>
      </c>
      <c r="R16" s="54"/>
      <c r="S16" s="54">
        <v>430</v>
      </c>
      <c r="T16" s="51">
        <f t="shared" si="2"/>
        <v>152177</v>
      </c>
      <c r="U16" s="49">
        <v>140186</v>
      </c>
      <c r="V16" s="54"/>
      <c r="W16" s="54"/>
      <c r="X16" s="51">
        <f t="shared" si="3"/>
        <v>140186</v>
      </c>
      <c r="Y16" s="49">
        <v>0</v>
      </c>
      <c r="Z16" s="54"/>
      <c r="AA16" s="54"/>
      <c r="AB16" s="81">
        <f t="shared" si="4"/>
        <v>0</v>
      </c>
    </row>
    <row r="17" spans="1:28" ht="56.25">
      <c r="A17" s="80" t="s">
        <v>188</v>
      </c>
      <c r="B17" s="46" t="s">
        <v>75</v>
      </c>
      <c r="C17" s="47" t="s">
        <v>78</v>
      </c>
      <c r="D17" s="46" t="s">
        <v>192</v>
      </c>
      <c r="E17" s="66">
        <v>2024</v>
      </c>
      <c r="F17" s="66">
        <v>2025</v>
      </c>
      <c r="G17" s="66">
        <v>2025</v>
      </c>
      <c r="H17" s="66">
        <v>2026</v>
      </c>
      <c r="I17" s="49">
        <v>14667</v>
      </c>
      <c r="J17" s="54">
        <v>14667</v>
      </c>
      <c r="K17" s="54"/>
      <c r="L17" s="51">
        <f t="shared" si="0"/>
        <v>0</v>
      </c>
      <c r="M17" s="49">
        <v>1333</v>
      </c>
      <c r="N17" s="54">
        <v>533</v>
      </c>
      <c r="O17" s="54">
        <v>11041</v>
      </c>
      <c r="P17" s="51">
        <f t="shared" si="1"/>
        <v>11841</v>
      </c>
      <c r="Q17" s="49">
        <v>0</v>
      </c>
      <c r="R17" s="54"/>
      <c r="S17" s="54">
        <v>1316</v>
      </c>
      <c r="T17" s="51">
        <f t="shared" si="2"/>
        <v>1316</v>
      </c>
      <c r="U17" s="49">
        <v>0</v>
      </c>
      <c r="V17" s="54"/>
      <c r="W17" s="54"/>
      <c r="X17" s="51">
        <f t="shared" si="3"/>
        <v>0</v>
      </c>
      <c r="Y17" s="49">
        <v>0</v>
      </c>
      <c r="Z17" s="54"/>
      <c r="AA17" s="54"/>
      <c r="AB17" s="81">
        <f t="shared" si="4"/>
        <v>0</v>
      </c>
    </row>
    <row r="18" spans="1:28" ht="56.25">
      <c r="A18" s="80" t="s">
        <v>188</v>
      </c>
      <c r="B18" s="46" t="s">
        <v>75</v>
      </c>
      <c r="C18" s="47" t="s">
        <v>78</v>
      </c>
      <c r="D18" s="46" t="s">
        <v>193</v>
      </c>
      <c r="E18" s="66">
        <v>2024</v>
      </c>
      <c r="F18" s="66">
        <v>2027</v>
      </c>
      <c r="G18" s="66">
        <v>2024</v>
      </c>
      <c r="H18" s="66">
        <v>2027</v>
      </c>
      <c r="I18" s="49">
        <v>130411</v>
      </c>
      <c r="J18" s="54"/>
      <c r="K18" s="54">
        <v>5860</v>
      </c>
      <c r="L18" s="51">
        <f t="shared" si="0"/>
        <v>136271</v>
      </c>
      <c r="M18" s="49">
        <v>109546</v>
      </c>
      <c r="N18" s="54"/>
      <c r="O18" s="54">
        <v>533</v>
      </c>
      <c r="P18" s="51">
        <f t="shared" si="1"/>
        <v>110079</v>
      </c>
      <c r="Q18" s="49">
        <v>106693</v>
      </c>
      <c r="R18" s="54"/>
      <c r="S18" s="54"/>
      <c r="T18" s="51">
        <f t="shared" si="2"/>
        <v>106693</v>
      </c>
      <c r="U18" s="49">
        <v>120755</v>
      </c>
      <c r="V18" s="54"/>
      <c r="W18" s="54"/>
      <c r="X18" s="51">
        <f t="shared" si="3"/>
        <v>120755</v>
      </c>
      <c r="Y18" s="49">
        <v>0</v>
      </c>
      <c r="Z18" s="54"/>
      <c r="AA18" s="54"/>
      <c r="AB18" s="81">
        <f t="shared" si="4"/>
        <v>0</v>
      </c>
    </row>
    <row r="19" spans="1:28" ht="56.25">
      <c r="A19" s="80" t="s">
        <v>188</v>
      </c>
      <c r="B19" s="46" t="s">
        <v>75</v>
      </c>
      <c r="C19" s="47" t="s">
        <v>78</v>
      </c>
      <c r="D19" s="46" t="s">
        <v>194</v>
      </c>
      <c r="E19" s="66">
        <v>2024</v>
      </c>
      <c r="F19" s="66">
        <v>2025</v>
      </c>
      <c r="G19" s="66">
        <v>2025</v>
      </c>
      <c r="H19" s="66">
        <v>2026</v>
      </c>
      <c r="I19" s="49">
        <v>1141</v>
      </c>
      <c r="J19" s="54">
        <v>1141</v>
      </c>
      <c r="K19" s="54"/>
      <c r="L19" s="51">
        <f t="shared" si="0"/>
        <v>0</v>
      </c>
      <c r="M19" s="49">
        <v>1140</v>
      </c>
      <c r="N19" s="54"/>
      <c r="O19" s="54">
        <v>17240</v>
      </c>
      <c r="P19" s="51">
        <f t="shared" si="1"/>
        <v>18380</v>
      </c>
      <c r="Q19" s="49">
        <v>0</v>
      </c>
      <c r="R19" s="54"/>
      <c r="S19" s="54">
        <v>2042</v>
      </c>
      <c r="T19" s="51">
        <f t="shared" si="2"/>
        <v>2042</v>
      </c>
      <c r="U19" s="49">
        <v>0</v>
      </c>
      <c r="V19" s="54"/>
      <c r="W19" s="54"/>
      <c r="X19" s="51">
        <f t="shared" si="3"/>
        <v>0</v>
      </c>
      <c r="Y19" s="49">
        <v>0</v>
      </c>
      <c r="Z19" s="54"/>
      <c r="AA19" s="54"/>
      <c r="AB19" s="81">
        <f t="shared" si="4"/>
        <v>0</v>
      </c>
    </row>
    <row r="20" spans="1:28" ht="56.25">
      <c r="A20" s="80" t="s">
        <v>188</v>
      </c>
      <c r="B20" s="46" t="s">
        <v>75</v>
      </c>
      <c r="C20" s="47" t="s">
        <v>78</v>
      </c>
      <c r="D20" s="46" t="s">
        <v>195</v>
      </c>
      <c r="E20" s="66">
        <v>2024</v>
      </c>
      <c r="F20" s="66">
        <v>2027</v>
      </c>
      <c r="G20" s="66">
        <v>2024</v>
      </c>
      <c r="H20" s="66">
        <v>2027</v>
      </c>
      <c r="I20" s="49">
        <v>142201</v>
      </c>
      <c r="J20" s="54">
        <v>12185</v>
      </c>
      <c r="K20" s="54"/>
      <c r="L20" s="51">
        <f t="shared" si="0"/>
        <v>130016</v>
      </c>
      <c r="M20" s="49">
        <v>109464</v>
      </c>
      <c r="N20" s="54">
        <v>71</v>
      </c>
      <c r="O20" s="54"/>
      <c r="P20" s="51">
        <f t="shared" si="1"/>
        <v>109393</v>
      </c>
      <c r="Q20" s="49">
        <v>90094</v>
      </c>
      <c r="R20" s="54"/>
      <c r="S20" s="54"/>
      <c r="T20" s="51">
        <f t="shared" si="2"/>
        <v>90094</v>
      </c>
      <c r="U20" s="49">
        <v>100081</v>
      </c>
      <c r="V20" s="54"/>
      <c r="W20" s="54"/>
      <c r="X20" s="51">
        <f t="shared" si="3"/>
        <v>100081</v>
      </c>
      <c r="Y20" s="49">
        <v>0</v>
      </c>
      <c r="Z20" s="54"/>
      <c r="AA20" s="54"/>
      <c r="AB20" s="81">
        <f t="shared" si="4"/>
        <v>0</v>
      </c>
    </row>
    <row r="21" spans="1:28" ht="56.25">
      <c r="A21" s="80" t="s">
        <v>188</v>
      </c>
      <c r="B21" s="46" t="s">
        <v>75</v>
      </c>
      <c r="C21" s="47" t="s">
        <v>78</v>
      </c>
      <c r="D21" s="46" t="s">
        <v>196</v>
      </c>
      <c r="E21" s="66">
        <v>2024</v>
      </c>
      <c r="F21" s="66">
        <v>2025</v>
      </c>
      <c r="G21" s="66">
        <v>2024</v>
      </c>
      <c r="H21" s="66">
        <v>2026</v>
      </c>
      <c r="I21" s="49">
        <v>720</v>
      </c>
      <c r="J21" s="54">
        <v>296</v>
      </c>
      <c r="K21" s="54"/>
      <c r="L21" s="51">
        <f t="shared" si="0"/>
        <v>424</v>
      </c>
      <c r="M21" s="49">
        <v>720</v>
      </c>
      <c r="N21" s="54"/>
      <c r="O21" s="54">
        <v>18398</v>
      </c>
      <c r="P21" s="51">
        <f t="shared" si="1"/>
        <v>19118</v>
      </c>
      <c r="Q21" s="49">
        <v>0</v>
      </c>
      <c r="R21" s="54"/>
      <c r="S21" s="54">
        <v>2265</v>
      </c>
      <c r="T21" s="51">
        <f t="shared" si="2"/>
        <v>2265</v>
      </c>
      <c r="U21" s="49">
        <v>0</v>
      </c>
      <c r="V21" s="54"/>
      <c r="W21" s="54"/>
      <c r="X21" s="51">
        <f t="shared" si="3"/>
        <v>0</v>
      </c>
      <c r="Y21" s="49">
        <v>0</v>
      </c>
      <c r="Z21" s="54"/>
      <c r="AA21" s="54"/>
      <c r="AB21" s="81">
        <f t="shared" si="4"/>
        <v>0</v>
      </c>
    </row>
    <row r="22" spans="1:28" ht="56.25">
      <c r="A22" s="80" t="s">
        <v>188</v>
      </c>
      <c r="B22" s="46" t="s">
        <v>75</v>
      </c>
      <c r="C22" s="47" t="s">
        <v>78</v>
      </c>
      <c r="D22" s="46" t="s">
        <v>197</v>
      </c>
      <c r="E22" s="66">
        <v>2024</v>
      </c>
      <c r="F22" s="66">
        <v>2027</v>
      </c>
      <c r="G22" s="66">
        <v>2024</v>
      </c>
      <c r="H22" s="66">
        <v>2027</v>
      </c>
      <c r="I22" s="49">
        <v>137460</v>
      </c>
      <c r="J22" s="54">
        <v>13132</v>
      </c>
      <c r="K22" s="54"/>
      <c r="L22" s="51">
        <f t="shared" si="0"/>
        <v>124328</v>
      </c>
      <c r="M22" s="49">
        <v>99227</v>
      </c>
      <c r="N22" s="54">
        <v>538</v>
      </c>
      <c r="O22" s="54"/>
      <c r="P22" s="51">
        <f t="shared" si="1"/>
        <v>98689</v>
      </c>
      <c r="Q22" s="49">
        <v>85462</v>
      </c>
      <c r="R22" s="54"/>
      <c r="S22" s="54"/>
      <c r="T22" s="51">
        <f t="shared" si="2"/>
        <v>85462</v>
      </c>
      <c r="U22" s="49">
        <v>96331</v>
      </c>
      <c r="V22" s="54"/>
      <c r="W22" s="54"/>
      <c r="X22" s="51">
        <f t="shared" si="3"/>
        <v>96331</v>
      </c>
      <c r="Y22" s="49">
        <v>0</v>
      </c>
      <c r="Z22" s="54"/>
      <c r="AA22" s="54"/>
      <c r="AB22" s="81">
        <f t="shared" si="4"/>
        <v>0</v>
      </c>
    </row>
    <row r="23" spans="1:28" ht="56.25">
      <c r="A23" s="80" t="s">
        <v>188</v>
      </c>
      <c r="B23" s="46" t="s">
        <v>75</v>
      </c>
      <c r="C23" s="47" t="s">
        <v>78</v>
      </c>
      <c r="D23" s="46" t="s">
        <v>198</v>
      </c>
      <c r="E23" s="66">
        <v>2024</v>
      </c>
      <c r="F23" s="66">
        <v>2025</v>
      </c>
      <c r="G23" s="66">
        <v>2025</v>
      </c>
      <c r="H23" s="66">
        <v>2026</v>
      </c>
      <c r="I23" s="49">
        <v>1606</v>
      </c>
      <c r="J23" s="54">
        <v>1606</v>
      </c>
      <c r="K23" s="54"/>
      <c r="L23" s="51">
        <f t="shared" si="0"/>
        <v>0</v>
      </c>
      <c r="M23" s="49">
        <v>1606</v>
      </c>
      <c r="N23" s="54">
        <v>797</v>
      </c>
      <c r="O23" s="54">
        <v>12020</v>
      </c>
      <c r="P23" s="51">
        <f t="shared" si="1"/>
        <v>12829</v>
      </c>
      <c r="Q23" s="49">
        <v>0</v>
      </c>
      <c r="R23" s="54"/>
      <c r="S23" s="54">
        <v>1426</v>
      </c>
      <c r="T23" s="51">
        <f t="shared" si="2"/>
        <v>1426</v>
      </c>
      <c r="U23" s="49">
        <v>0</v>
      </c>
      <c r="V23" s="54"/>
      <c r="W23" s="54"/>
      <c r="X23" s="51">
        <f t="shared" si="3"/>
        <v>0</v>
      </c>
      <c r="Y23" s="49">
        <v>0</v>
      </c>
      <c r="Z23" s="54"/>
      <c r="AA23" s="54"/>
      <c r="AB23" s="81">
        <f t="shared" si="4"/>
        <v>0</v>
      </c>
    </row>
    <row r="24" spans="1:28" ht="56.25">
      <c r="A24" s="80" t="s">
        <v>188</v>
      </c>
      <c r="B24" s="46" t="s">
        <v>75</v>
      </c>
      <c r="C24" s="47" t="s">
        <v>78</v>
      </c>
      <c r="D24" s="46" t="s">
        <v>199</v>
      </c>
      <c r="E24" s="66">
        <v>2024</v>
      </c>
      <c r="F24" s="66">
        <v>2026</v>
      </c>
      <c r="G24" s="66">
        <v>2024</v>
      </c>
      <c r="H24" s="66">
        <v>2026</v>
      </c>
      <c r="I24" s="49">
        <v>138135</v>
      </c>
      <c r="J24" s="54">
        <v>7294</v>
      </c>
      <c r="K24" s="54"/>
      <c r="L24" s="51">
        <f t="shared" si="0"/>
        <v>130841</v>
      </c>
      <c r="M24" s="49">
        <v>30145</v>
      </c>
      <c r="N24" s="54"/>
      <c r="O24" s="54">
        <v>797</v>
      </c>
      <c r="P24" s="51">
        <f t="shared" si="1"/>
        <v>30942</v>
      </c>
      <c r="Q24" s="49">
        <v>1647</v>
      </c>
      <c r="R24" s="54"/>
      <c r="S24" s="54"/>
      <c r="T24" s="51">
        <f t="shared" si="2"/>
        <v>1647</v>
      </c>
      <c r="U24" s="49">
        <v>0</v>
      </c>
      <c r="V24" s="54"/>
      <c r="W24" s="54"/>
      <c r="X24" s="51">
        <f t="shared" si="3"/>
        <v>0</v>
      </c>
      <c r="Y24" s="49">
        <v>0</v>
      </c>
      <c r="Z24" s="54"/>
      <c r="AA24" s="54"/>
      <c r="AB24" s="81">
        <f t="shared" si="4"/>
        <v>0</v>
      </c>
    </row>
    <row r="25" spans="1:28" ht="56.25">
      <c r="A25" s="80" t="s">
        <v>188</v>
      </c>
      <c r="B25" s="46" t="s">
        <v>75</v>
      </c>
      <c r="C25" s="47" t="s">
        <v>78</v>
      </c>
      <c r="D25" s="46" t="s">
        <v>200</v>
      </c>
      <c r="E25" s="66">
        <v>2024</v>
      </c>
      <c r="F25" s="66">
        <v>2025</v>
      </c>
      <c r="G25" s="66">
        <v>2024</v>
      </c>
      <c r="H25" s="66">
        <v>2026</v>
      </c>
      <c r="I25" s="49">
        <v>14667</v>
      </c>
      <c r="J25" s="54"/>
      <c r="K25" s="54">
        <v>1433</v>
      </c>
      <c r="L25" s="51">
        <f t="shared" si="0"/>
        <v>16100</v>
      </c>
      <c r="M25" s="49">
        <v>1333</v>
      </c>
      <c r="N25" s="54"/>
      <c r="O25" s="54">
        <v>23900</v>
      </c>
      <c r="P25" s="51">
        <f t="shared" si="1"/>
        <v>25233</v>
      </c>
      <c r="Q25" s="49">
        <v>0</v>
      </c>
      <c r="R25" s="54"/>
      <c r="S25" s="54">
        <v>2920</v>
      </c>
      <c r="T25" s="51">
        <f t="shared" si="2"/>
        <v>2920</v>
      </c>
      <c r="U25" s="49">
        <v>0</v>
      </c>
      <c r="V25" s="54"/>
      <c r="W25" s="54"/>
      <c r="X25" s="51">
        <f t="shared" si="3"/>
        <v>0</v>
      </c>
      <c r="Y25" s="49">
        <v>0</v>
      </c>
      <c r="Z25" s="54"/>
      <c r="AA25" s="54"/>
      <c r="AB25" s="81">
        <f t="shared" si="4"/>
        <v>0</v>
      </c>
    </row>
    <row r="26" spans="1:28" ht="56.25">
      <c r="A26" s="80" t="s">
        <v>188</v>
      </c>
      <c r="B26" s="46" t="s">
        <v>75</v>
      </c>
      <c r="C26" s="47" t="s">
        <v>78</v>
      </c>
      <c r="D26" s="46" t="s">
        <v>201</v>
      </c>
      <c r="E26" s="66">
        <v>2024</v>
      </c>
      <c r="F26" s="66">
        <v>2027</v>
      </c>
      <c r="G26" s="66">
        <v>2024</v>
      </c>
      <c r="H26" s="66">
        <v>2027</v>
      </c>
      <c r="I26" s="49">
        <v>124158</v>
      </c>
      <c r="J26" s="54">
        <v>14130</v>
      </c>
      <c r="K26" s="54"/>
      <c r="L26" s="51">
        <f t="shared" si="0"/>
        <v>110028</v>
      </c>
      <c r="M26" s="49">
        <v>91075</v>
      </c>
      <c r="N26" s="54">
        <v>1285</v>
      </c>
      <c r="O26" s="54"/>
      <c r="P26" s="51">
        <f t="shared" si="1"/>
        <v>89790</v>
      </c>
      <c r="Q26" s="49">
        <v>86225</v>
      </c>
      <c r="R26" s="54"/>
      <c r="S26" s="54"/>
      <c r="T26" s="51">
        <f t="shared" si="2"/>
        <v>86225</v>
      </c>
      <c r="U26" s="49">
        <v>99993</v>
      </c>
      <c r="V26" s="54"/>
      <c r="W26" s="54"/>
      <c r="X26" s="51">
        <f t="shared" si="3"/>
        <v>99993</v>
      </c>
      <c r="Y26" s="49">
        <v>0</v>
      </c>
      <c r="Z26" s="54"/>
      <c r="AA26" s="54"/>
      <c r="AB26" s="81">
        <f t="shared" si="4"/>
        <v>0</v>
      </c>
    </row>
    <row r="27" spans="1:28" ht="56.25">
      <c r="A27" s="80" t="s">
        <v>188</v>
      </c>
      <c r="B27" s="46" t="s">
        <v>75</v>
      </c>
      <c r="C27" s="47" t="s">
        <v>78</v>
      </c>
      <c r="D27" s="46" t="s">
        <v>202</v>
      </c>
      <c r="E27" s="66">
        <v>2024</v>
      </c>
      <c r="F27" s="66">
        <v>2027</v>
      </c>
      <c r="G27" s="66">
        <v>2024</v>
      </c>
      <c r="H27" s="66">
        <v>2027</v>
      </c>
      <c r="I27" s="49">
        <v>24503</v>
      </c>
      <c r="J27" s="54"/>
      <c r="K27" s="54"/>
      <c r="L27" s="51">
        <f t="shared" si="0"/>
        <v>24503</v>
      </c>
      <c r="M27" s="49">
        <v>12777</v>
      </c>
      <c r="N27" s="54"/>
      <c r="O27" s="54">
        <v>20582</v>
      </c>
      <c r="P27" s="51">
        <f t="shared" si="1"/>
        <v>33359</v>
      </c>
      <c r="Q27" s="49">
        <v>11400</v>
      </c>
      <c r="R27" s="54"/>
      <c r="S27" s="54">
        <v>2287</v>
      </c>
      <c r="T27" s="51">
        <f t="shared" si="2"/>
        <v>13687</v>
      </c>
      <c r="U27" s="49">
        <v>950</v>
      </c>
      <c r="V27" s="54"/>
      <c r="W27" s="54"/>
      <c r="X27" s="51">
        <f t="shared" si="3"/>
        <v>950</v>
      </c>
      <c r="Y27" s="49">
        <v>0</v>
      </c>
      <c r="Z27" s="54"/>
      <c r="AA27" s="54"/>
      <c r="AB27" s="81">
        <f t="shared" si="4"/>
        <v>0</v>
      </c>
    </row>
    <row r="28" spans="1:28" ht="56.25">
      <c r="A28" s="80" t="s">
        <v>188</v>
      </c>
      <c r="B28" s="46" t="s">
        <v>75</v>
      </c>
      <c r="C28" s="47" t="s">
        <v>78</v>
      </c>
      <c r="D28" s="46" t="s">
        <v>203</v>
      </c>
      <c r="E28" s="66">
        <v>2024</v>
      </c>
      <c r="F28" s="66">
        <v>2027</v>
      </c>
      <c r="G28" s="66">
        <v>2024</v>
      </c>
      <c r="H28" s="66">
        <v>2027</v>
      </c>
      <c r="I28" s="49">
        <v>111731</v>
      </c>
      <c r="J28" s="54">
        <v>12323</v>
      </c>
      <c r="K28" s="54"/>
      <c r="L28" s="51">
        <f t="shared" si="0"/>
        <v>99408</v>
      </c>
      <c r="M28" s="49">
        <v>83137</v>
      </c>
      <c r="N28" s="54">
        <v>1120</v>
      </c>
      <c r="O28" s="54"/>
      <c r="P28" s="51">
        <f t="shared" si="1"/>
        <v>82017</v>
      </c>
      <c r="Q28" s="49">
        <v>75464</v>
      </c>
      <c r="R28" s="54"/>
      <c r="S28" s="54"/>
      <c r="T28" s="51">
        <f t="shared" si="2"/>
        <v>75464</v>
      </c>
      <c r="U28" s="49">
        <v>86323</v>
      </c>
      <c r="V28" s="54"/>
      <c r="W28" s="54"/>
      <c r="X28" s="51">
        <f t="shared" si="3"/>
        <v>86323</v>
      </c>
      <c r="Y28" s="49">
        <v>0</v>
      </c>
      <c r="Z28" s="54"/>
      <c r="AA28" s="54"/>
      <c r="AB28" s="81">
        <f t="shared" si="4"/>
        <v>0</v>
      </c>
    </row>
    <row r="29" spans="1:28" ht="56.25">
      <c r="A29" s="80" t="s">
        <v>188</v>
      </c>
      <c r="B29" s="46" t="s">
        <v>75</v>
      </c>
      <c r="C29" s="47" t="s">
        <v>78</v>
      </c>
      <c r="D29" s="46" t="s">
        <v>204</v>
      </c>
      <c r="E29" s="66">
        <v>2024</v>
      </c>
      <c r="F29" s="66">
        <v>2027</v>
      </c>
      <c r="G29" s="66">
        <v>2024</v>
      </c>
      <c r="H29" s="66">
        <v>2027</v>
      </c>
      <c r="I29" s="49">
        <v>17353</v>
      </c>
      <c r="J29" s="54"/>
      <c r="K29" s="54"/>
      <c r="L29" s="51">
        <f t="shared" si="0"/>
        <v>17353</v>
      </c>
      <c r="M29" s="49">
        <v>17416</v>
      </c>
      <c r="N29" s="54"/>
      <c r="O29" s="54">
        <v>24122</v>
      </c>
      <c r="P29" s="51">
        <f t="shared" si="1"/>
        <v>41538</v>
      </c>
      <c r="Q29" s="49">
        <v>15343</v>
      </c>
      <c r="R29" s="54"/>
      <c r="S29" s="54">
        <v>2680</v>
      </c>
      <c r="T29" s="51">
        <f t="shared" si="2"/>
        <v>18023</v>
      </c>
      <c r="U29" s="49">
        <v>1388</v>
      </c>
      <c r="V29" s="54"/>
      <c r="W29" s="54"/>
      <c r="X29" s="51">
        <f t="shared" si="3"/>
        <v>1388</v>
      </c>
      <c r="Y29" s="49">
        <v>0</v>
      </c>
      <c r="Z29" s="54"/>
      <c r="AA29" s="54"/>
      <c r="AB29" s="81">
        <f t="shared" si="4"/>
        <v>0</v>
      </c>
    </row>
    <row r="30" spans="1:28" ht="56.25">
      <c r="A30" s="80" t="s">
        <v>188</v>
      </c>
      <c r="B30" s="46" t="s">
        <v>75</v>
      </c>
      <c r="C30" s="47" t="s">
        <v>78</v>
      </c>
      <c r="D30" s="46" t="s">
        <v>205</v>
      </c>
      <c r="E30" s="66">
        <v>2024</v>
      </c>
      <c r="F30" s="66">
        <v>2027</v>
      </c>
      <c r="G30" s="66">
        <v>2024</v>
      </c>
      <c r="H30" s="66">
        <v>2027</v>
      </c>
      <c r="I30" s="49">
        <v>157137</v>
      </c>
      <c r="J30" s="54">
        <v>14622</v>
      </c>
      <c r="K30" s="54"/>
      <c r="L30" s="51">
        <f t="shared" si="0"/>
        <v>142515</v>
      </c>
      <c r="M30" s="49">
        <v>127179</v>
      </c>
      <c r="N30" s="54">
        <v>1329</v>
      </c>
      <c r="O30" s="54"/>
      <c r="P30" s="51">
        <f t="shared" si="1"/>
        <v>125850</v>
      </c>
      <c r="Q30" s="49">
        <v>116589</v>
      </c>
      <c r="R30" s="54"/>
      <c r="S30" s="54"/>
      <c r="T30" s="51">
        <f t="shared" si="2"/>
        <v>116589</v>
      </c>
      <c r="U30" s="49">
        <v>135923</v>
      </c>
      <c r="V30" s="54"/>
      <c r="W30" s="54"/>
      <c r="X30" s="51">
        <f t="shared" si="3"/>
        <v>135923</v>
      </c>
      <c r="Y30" s="49">
        <v>0</v>
      </c>
      <c r="Z30" s="54"/>
      <c r="AA30" s="54"/>
      <c r="AB30" s="81">
        <f t="shared" si="4"/>
        <v>0</v>
      </c>
    </row>
    <row r="31" spans="1:28" ht="56.25">
      <c r="A31" s="80" t="s">
        <v>188</v>
      </c>
      <c r="B31" s="46" t="s">
        <v>75</v>
      </c>
      <c r="C31" s="47" t="s">
        <v>78</v>
      </c>
      <c r="D31" s="46" t="s">
        <v>206</v>
      </c>
      <c r="E31" s="66">
        <v>2024</v>
      </c>
      <c r="F31" s="66">
        <v>2025</v>
      </c>
      <c r="G31" s="66">
        <v>2025</v>
      </c>
      <c r="H31" s="66">
        <v>2026</v>
      </c>
      <c r="I31" s="49">
        <v>15813</v>
      </c>
      <c r="J31" s="54">
        <v>15813</v>
      </c>
      <c r="K31" s="54"/>
      <c r="L31" s="51">
        <f t="shared" si="0"/>
        <v>0</v>
      </c>
      <c r="M31" s="49">
        <v>1437</v>
      </c>
      <c r="N31" s="54">
        <v>547</v>
      </c>
      <c r="O31" s="54">
        <v>12990</v>
      </c>
      <c r="P31" s="51">
        <f t="shared" si="1"/>
        <v>13880</v>
      </c>
      <c r="Q31" s="49">
        <v>0</v>
      </c>
      <c r="R31" s="54"/>
      <c r="S31" s="54">
        <v>1542</v>
      </c>
      <c r="T31" s="51">
        <f t="shared" si="2"/>
        <v>1542</v>
      </c>
      <c r="U31" s="49">
        <v>0</v>
      </c>
      <c r="V31" s="54"/>
      <c r="W31" s="54"/>
      <c r="X31" s="51">
        <f t="shared" si="3"/>
        <v>0</v>
      </c>
      <c r="Y31" s="49">
        <v>0</v>
      </c>
      <c r="Z31" s="54"/>
      <c r="AA31" s="54"/>
      <c r="AB31" s="81">
        <f t="shared" si="4"/>
        <v>0</v>
      </c>
    </row>
    <row r="32" spans="1:28" ht="56.25">
      <c r="A32" s="80" t="s">
        <v>188</v>
      </c>
      <c r="B32" s="46" t="s">
        <v>75</v>
      </c>
      <c r="C32" s="47" t="s">
        <v>78</v>
      </c>
      <c r="D32" s="46" t="s">
        <v>207</v>
      </c>
      <c r="E32" s="66">
        <v>2024</v>
      </c>
      <c r="F32" s="66">
        <v>2027</v>
      </c>
      <c r="G32" s="66">
        <v>2024</v>
      </c>
      <c r="H32" s="66">
        <v>2027</v>
      </c>
      <c r="I32" s="49">
        <v>132194</v>
      </c>
      <c r="J32" s="54"/>
      <c r="K32" s="54">
        <v>6023</v>
      </c>
      <c r="L32" s="51">
        <f t="shared" si="0"/>
        <v>138217</v>
      </c>
      <c r="M32" s="49">
        <v>105262</v>
      </c>
      <c r="N32" s="54"/>
      <c r="O32" s="54">
        <v>547</v>
      </c>
      <c r="P32" s="51">
        <f t="shared" si="1"/>
        <v>105809</v>
      </c>
      <c r="Q32" s="49">
        <v>101856</v>
      </c>
      <c r="R32" s="54"/>
      <c r="S32" s="54"/>
      <c r="T32" s="51">
        <f t="shared" si="2"/>
        <v>101856</v>
      </c>
      <c r="U32" s="49">
        <v>118367</v>
      </c>
      <c r="V32" s="54"/>
      <c r="W32" s="54"/>
      <c r="X32" s="51">
        <f t="shared" si="3"/>
        <v>118367</v>
      </c>
      <c r="Y32" s="49">
        <v>0</v>
      </c>
      <c r="Z32" s="54"/>
      <c r="AA32" s="54"/>
      <c r="AB32" s="81">
        <f t="shared" si="4"/>
        <v>0</v>
      </c>
    </row>
    <row r="33" spans="1:28" ht="56.25">
      <c r="A33" s="80" t="s">
        <v>188</v>
      </c>
      <c r="B33" s="46" t="s">
        <v>75</v>
      </c>
      <c r="C33" s="47" t="s">
        <v>78</v>
      </c>
      <c r="D33" s="46" t="s">
        <v>208</v>
      </c>
      <c r="E33" s="66">
        <v>2024</v>
      </c>
      <c r="F33" s="66">
        <v>2027</v>
      </c>
      <c r="G33" s="66">
        <v>2025</v>
      </c>
      <c r="H33" s="66">
        <v>2026</v>
      </c>
      <c r="I33" s="49">
        <v>9167</v>
      </c>
      <c r="J33" s="54">
        <v>9167</v>
      </c>
      <c r="K33" s="54"/>
      <c r="L33" s="51">
        <f t="shared" si="0"/>
        <v>0</v>
      </c>
      <c r="M33" s="49">
        <v>10000</v>
      </c>
      <c r="N33" s="54"/>
      <c r="O33" s="54">
        <v>8742</v>
      </c>
      <c r="P33" s="51">
        <f t="shared" si="1"/>
        <v>18742</v>
      </c>
      <c r="Q33" s="49">
        <v>10000</v>
      </c>
      <c r="R33" s="54">
        <v>7918</v>
      </c>
      <c r="S33" s="54"/>
      <c r="T33" s="51">
        <f t="shared" si="2"/>
        <v>2082</v>
      </c>
      <c r="U33" s="49">
        <v>833</v>
      </c>
      <c r="V33" s="54">
        <v>833</v>
      </c>
      <c r="W33" s="54"/>
      <c r="X33" s="51">
        <f t="shared" si="3"/>
        <v>0</v>
      </c>
      <c r="Y33" s="49">
        <v>0</v>
      </c>
      <c r="Z33" s="54"/>
      <c r="AA33" s="54"/>
      <c r="AB33" s="81">
        <f t="shared" si="4"/>
        <v>0</v>
      </c>
    </row>
    <row r="34" spans="1:28" ht="56.25">
      <c r="A34" s="80" t="s">
        <v>188</v>
      </c>
      <c r="B34" s="46" t="s">
        <v>75</v>
      </c>
      <c r="C34" s="47" t="s">
        <v>78</v>
      </c>
      <c r="D34" s="46" t="s">
        <v>209</v>
      </c>
      <c r="E34" s="66">
        <v>2024</v>
      </c>
      <c r="F34" s="66">
        <v>2027</v>
      </c>
      <c r="G34" s="66">
        <v>2024</v>
      </c>
      <c r="H34" s="66">
        <v>2027</v>
      </c>
      <c r="I34" s="49">
        <v>138594</v>
      </c>
      <c r="J34" s="54">
        <v>3350</v>
      </c>
      <c r="K34" s="54"/>
      <c r="L34" s="51">
        <f t="shared" si="0"/>
        <v>135244</v>
      </c>
      <c r="M34" s="49">
        <v>108447</v>
      </c>
      <c r="N34" s="54">
        <v>304</v>
      </c>
      <c r="O34" s="54"/>
      <c r="P34" s="51">
        <f t="shared" si="1"/>
        <v>108143</v>
      </c>
      <c r="Q34" s="49">
        <v>92218</v>
      </c>
      <c r="R34" s="54"/>
      <c r="S34" s="54"/>
      <c r="T34" s="51">
        <f t="shared" si="2"/>
        <v>92218</v>
      </c>
      <c r="U34" s="49">
        <v>100718</v>
      </c>
      <c r="V34" s="54"/>
      <c r="W34" s="54"/>
      <c r="X34" s="51">
        <f t="shared" si="3"/>
        <v>100718</v>
      </c>
      <c r="Y34" s="49">
        <v>0</v>
      </c>
      <c r="Z34" s="54"/>
      <c r="AA34" s="54"/>
      <c r="AB34" s="81">
        <f t="shared" si="4"/>
        <v>0</v>
      </c>
    </row>
    <row r="35" spans="1:28" ht="56.25">
      <c r="A35" s="80" t="s">
        <v>188</v>
      </c>
      <c r="B35" s="46" t="s">
        <v>75</v>
      </c>
      <c r="C35" s="47" t="s">
        <v>78</v>
      </c>
      <c r="D35" s="46" t="s">
        <v>210</v>
      </c>
      <c r="E35" s="66">
        <v>2024</v>
      </c>
      <c r="F35" s="66">
        <v>2027</v>
      </c>
      <c r="G35" s="66">
        <v>2024</v>
      </c>
      <c r="H35" s="66">
        <v>2027</v>
      </c>
      <c r="I35" s="49">
        <v>14818</v>
      </c>
      <c r="J35" s="54"/>
      <c r="K35" s="54">
        <v>5035</v>
      </c>
      <c r="L35" s="51">
        <f t="shared" si="0"/>
        <v>19853</v>
      </c>
      <c r="M35" s="49">
        <v>15979</v>
      </c>
      <c r="N35" s="54"/>
      <c r="O35" s="54">
        <v>17906</v>
      </c>
      <c r="P35" s="51">
        <f t="shared" si="1"/>
        <v>33885</v>
      </c>
      <c r="Q35" s="49">
        <v>15089</v>
      </c>
      <c r="R35" s="54"/>
      <c r="S35" s="54">
        <v>1833</v>
      </c>
      <c r="T35" s="51">
        <f t="shared" si="2"/>
        <v>16922</v>
      </c>
      <c r="U35" s="49">
        <v>1250</v>
      </c>
      <c r="V35" s="54"/>
      <c r="W35" s="54"/>
      <c r="X35" s="51">
        <f t="shared" si="3"/>
        <v>1250</v>
      </c>
      <c r="Y35" s="49">
        <v>0</v>
      </c>
      <c r="Z35" s="54"/>
      <c r="AA35" s="54"/>
      <c r="AB35" s="81">
        <f t="shared" si="4"/>
        <v>0</v>
      </c>
    </row>
    <row r="36" spans="1:28" ht="56.25">
      <c r="A36" s="80" t="s">
        <v>188</v>
      </c>
      <c r="B36" s="46" t="s">
        <v>75</v>
      </c>
      <c r="C36" s="47" t="s">
        <v>78</v>
      </c>
      <c r="D36" s="46" t="s">
        <v>211</v>
      </c>
      <c r="E36" s="66">
        <v>2024</v>
      </c>
      <c r="F36" s="66">
        <v>2027</v>
      </c>
      <c r="G36" s="66">
        <v>2024</v>
      </c>
      <c r="H36" s="66">
        <v>2027</v>
      </c>
      <c r="I36" s="49">
        <v>112463</v>
      </c>
      <c r="J36" s="54">
        <v>12500</v>
      </c>
      <c r="K36" s="54"/>
      <c r="L36" s="51">
        <f t="shared" si="0"/>
        <v>99963</v>
      </c>
      <c r="M36" s="49">
        <v>90510</v>
      </c>
      <c r="N36" s="54">
        <v>1107</v>
      </c>
      <c r="O36" s="54"/>
      <c r="P36" s="51">
        <f t="shared" si="1"/>
        <v>89403</v>
      </c>
      <c r="Q36" s="49">
        <v>79232</v>
      </c>
      <c r="R36" s="54"/>
      <c r="S36" s="54"/>
      <c r="T36" s="51">
        <f t="shared" si="2"/>
        <v>79232</v>
      </c>
      <c r="U36" s="49">
        <v>89761</v>
      </c>
      <c r="V36" s="54"/>
      <c r="W36" s="54"/>
      <c r="X36" s="51">
        <f t="shared" si="3"/>
        <v>89761</v>
      </c>
      <c r="Y36" s="49">
        <v>0</v>
      </c>
      <c r="Z36" s="54"/>
      <c r="AA36" s="54"/>
      <c r="AB36" s="81">
        <f t="shared" si="4"/>
        <v>0</v>
      </c>
    </row>
    <row r="37" spans="1:28" ht="56.25">
      <c r="A37" s="80" t="s">
        <v>188</v>
      </c>
      <c r="B37" s="46" t="s">
        <v>75</v>
      </c>
      <c r="C37" s="47" t="s">
        <v>78</v>
      </c>
      <c r="D37" s="46" t="s">
        <v>212</v>
      </c>
      <c r="E37" s="66">
        <v>2024</v>
      </c>
      <c r="F37" s="66">
        <v>2027</v>
      </c>
      <c r="G37" s="66">
        <v>2025</v>
      </c>
      <c r="H37" s="66">
        <v>2026</v>
      </c>
      <c r="I37" s="49">
        <v>100</v>
      </c>
      <c r="J37" s="54">
        <v>100</v>
      </c>
      <c r="K37" s="54"/>
      <c r="L37" s="51">
        <f t="shared" si="0"/>
        <v>0</v>
      </c>
      <c r="M37" s="49">
        <v>13500</v>
      </c>
      <c r="N37" s="54">
        <v>12521</v>
      </c>
      <c r="O37" s="54">
        <v>16379</v>
      </c>
      <c r="P37" s="51">
        <f t="shared" si="1"/>
        <v>17358</v>
      </c>
      <c r="Q37" s="49">
        <v>16000</v>
      </c>
      <c r="R37" s="54">
        <v>16000</v>
      </c>
      <c r="S37" s="54">
        <v>1929</v>
      </c>
      <c r="T37" s="51">
        <f t="shared" si="2"/>
        <v>1929</v>
      </c>
      <c r="U37" s="49">
        <v>2500</v>
      </c>
      <c r="V37" s="54">
        <v>2500</v>
      </c>
      <c r="W37" s="54"/>
      <c r="X37" s="51">
        <f t="shared" si="3"/>
        <v>0</v>
      </c>
      <c r="Y37" s="49">
        <v>0</v>
      </c>
      <c r="Z37" s="54"/>
      <c r="AA37" s="54"/>
      <c r="AB37" s="81">
        <f t="shared" si="4"/>
        <v>0</v>
      </c>
    </row>
    <row r="38" spans="1:28" ht="56.25">
      <c r="A38" s="80" t="s">
        <v>188</v>
      </c>
      <c r="B38" s="46" t="s">
        <v>75</v>
      </c>
      <c r="C38" s="47" t="s">
        <v>78</v>
      </c>
      <c r="D38" s="46" t="s">
        <v>213</v>
      </c>
      <c r="E38" s="66">
        <v>2024</v>
      </c>
      <c r="F38" s="66">
        <v>2027</v>
      </c>
      <c r="G38" s="66">
        <v>2024</v>
      </c>
      <c r="H38" s="66">
        <v>2027</v>
      </c>
      <c r="I38" s="49">
        <v>185866</v>
      </c>
      <c r="J38" s="54">
        <v>10776</v>
      </c>
      <c r="K38" s="54"/>
      <c r="L38" s="51">
        <f t="shared" si="0"/>
        <v>175090</v>
      </c>
      <c r="M38" s="49">
        <v>158263</v>
      </c>
      <c r="N38" s="54"/>
      <c r="O38" s="54">
        <v>12521</v>
      </c>
      <c r="P38" s="51">
        <f t="shared" si="1"/>
        <v>170784</v>
      </c>
      <c r="Q38" s="49">
        <v>143045</v>
      </c>
      <c r="R38" s="54"/>
      <c r="S38" s="54">
        <v>16000</v>
      </c>
      <c r="T38" s="51">
        <f t="shared" si="2"/>
        <v>159045</v>
      </c>
      <c r="U38" s="49">
        <v>163730</v>
      </c>
      <c r="V38" s="54"/>
      <c r="W38" s="54">
        <v>2500</v>
      </c>
      <c r="X38" s="51">
        <f t="shared" si="3"/>
        <v>166230</v>
      </c>
      <c r="Y38" s="49">
        <v>0</v>
      </c>
      <c r="Z38" s="54"/>
      <c r="AA38" s="54"/>
      <c r="AB38" s="81">
        <f t="shared" si="4"/>
        <v>0</v>
      </c>
    </row>
    <row r="39" spans="1:28" ht="56.25">
      <c r="A39" s="80" t="s">
        <v>188</v>
      </c>
      <c r="B39" s="46" t="s">
        <v>75</v>
      </c>
      <c r="C39" s="47" t="s">
        <v>78</v>
      </c>
      <c r="D39" s="46" t="s">
        <v>214</v>
      </c>
      <c r="E39" s="66">
        <v>2024</v>
      </c>
      <c r="F39" s="66">
        <v>2027</v>
      </c>
      <c r="G39" s="66">
        <v>2024</v>
      </c>
      <c r="H39" s="66">
        <v>2026</v>
      </c>
      <c r="I39" s="49">
        <v>18920</v>
      </c>
      <c r="J39" s="54">
        <v>18425</v>
      </c>
      <c r="K39" s="54"/>
      <c r="L39" s="51">
        <f t="shared" si="0"/>
        <v>495</v>
      </c>
      <c r="M39" s="49">
        <v>20640</v>
      </c>
      <c r="N39" s="54">
        <v>19318</v>
      </c>
      <c r="O39" s="54">
        <v>20099</v>
      </c>
      <c r="P39" s="51">
        <f t="shared" si="1"/>
        <v>21421</v>
      </c>
      <c r="Q39" s="49">
        <v>20640</v>
      </c>
      <c r="R39" s="54">
        <v>20640</v>
      </c>
      <c r="S39" s="54">
        <v>2472</v>
      </c>
      <c r="T39" s="51">
        <f t="shared" si="2"/>
        <v>2472</v>
      </c>
      <c r="U39" s="49">
        <v>1720</v>
      </c>
      <c r="V39" s="54">
        <v>1720</v>
      </c>
      <c r="W39" s="54"/>
      <c r="X39" s="51">
        <f t="shared" si="3"/>
        <v>0</v>
      </c>
      <c r="Y39" s="49">
        <v>0</v>
      </c>
      <c r="Z39" s="54"/>
      <c r="AA39" s="54"/>
      <c r="AB39" s="81">
        <f t="shared" si="4"/>
        <v>0</v>
      </c>
    </row>
    <row r="40" spans="1:28" ht="56.25">
      <c r="A40" s="80" t="s">
        <v>188</v>
      </c>
      <c r="B40" s="46" t="s">
        <v>75</v>
      </c>
      <c r="C40" s="47" t="s">
        <v>78</v>
      </c>
      <c r="D40" s="46" t="s">
        <v>215</v>
      </c>
      <c r="E40" s="66">
        <v>2024</v>
      </c>
      <c r="F40" s="66">
        <v>2027</v>
      </c>
      <c r="G40" s="66">
        <v>2024</v>
      </c>
      <c r="H40" s="66">
        <v>2027</v>
      </c>
      <c r="I40" s="49">
        <v>123547</v>
      </c>
      <c r="J40" s="54"/>
      <c r="K40" s="54">
        <v>4379</v>
      </c>
      <c r="L40" s="51">
        <f t="shared" si="0"/>
        <v>127926</v>
      </c>
      <c r="M40" s="49">
        <v>92369</v>
      </c>
      <c r="N40" s="54"/>
      <c r="O40" s="54">
        <v>19318</v>
      </c>
      <c r="P40" s="51">
        <f t="shared" si="1"/>
        <v>111687</v>
      </c>
      <c r="Q40" s="49">
        <v>88532</v>
      </c>
      <c r="R40" s="54"/>
      <c r="S40" s="54">
        <v>20640</v>
      </c>
      <c r="T40" s="51">
        <f t="shared" si="2"/>
        <v>109172</v>
      </c>
      <c r="U40" s="49">
        <v>99736</v>
      </c>
      <c r="V40" s="54"/>
      <c r="W40" s="54">
        <v>1720</v>
      </c>
      <c r="X40" s="51">
        <f t="shared" si="3"/>
        <v>101456</v>
      </c>
      <c r="Y40" s="49">
        <v>0</v>
      </c>
      <c r="Z40" s="54"/>
      <c r="AA40" s="54"/>
      <c r="AB40" s="81">
        <f t="shared" si="4"/>
        <v>0</v>
      </c>
    </row>
    <row r="41" spans="1:28" ht="56.25">
      <c r="A41" s="80" t="s">
        <v>188</v>
      </c>
      <c r="B41" s="46" t="s">
        <v>75</v>
      </c>
      <c r="C41" s="47" t="s">
        <v>78</v>
      </c>
      <c r="D41" s="46" t="s">
        <v>216</v>
      </c>
      <c r="E41" s="66">
        <v>2024</v>
      </c>
      <c r="F41" s="66">
        <v>2027</v>
      </c>
      <c r="G41" s="66">
        <v>2025</v>
      </c>
      <c r="H41" s="66">
        <v>2026</v>
      </c>
      <c r="I41" s="49">
        <v>17500</v>
      </c>
      <c r="J41" s="54">
        <v>17500</v>
      </c>
      <c r="K41" s="54"/>
      <c r="L41" s="51">
        <f t="shared" si="0"/>
        <v>0</v>
      </c>
      <c r="M41" s="49">
        <v>20548</v>
      </c>
      <c r="N41" s="54">
        <v>18497</v>
      </c>
      <c r="O41" s="54">
        <v>33364</v>
      </c>
      <c r="P41" s="51">
        <f t="shared" si="1"/>
        <v>35415</v>
      </c>
      <c r="Q41" s="49">
        <v>20548</v>
      </c>
      <c r="R41" s="54">
        <v>20548</v>
      </c>
      <c r="S41" s="54">
        <v>3935</v>
      </c>
      <c r="T41" s="51">
        <f t="shared" si="2"/>
        <v>3935</v>
      </c>
      <c r="U41" s="49">
        <v>1674</v>
      </c>
      <c r="V41" s="54">
        <v>1674</v>
      </c>
      <c r="W41" s="54"/>
      <c r="X41" s="51">
        <f t="shared" si="3"/>
        <v>0</v>
      </c>
      <c r="Y41" s="49">
        <v>0</v>
      </c>
      <c r="Z41" s="54"/>
      <c r="AA41" s="54"/>
      <c r="AB41" s="81">
        <f t="shared" si="4"/>
        <v>0</v>
      </c>
    </row>
    <row r="42" spans="1:28" ht="56.25">
      <c r="A42" s="80" t="s">
        <v>188</v>
      </c>
      <c r="B42" s="46" t="s">
        <v>75</v>
      </c>
      <c r="C42" s="47" t="s">
        <v>78</v>
      </c>
      <c r="D42" s="46" t="s">
        <v>217</v>
      </c>
      <c r="E42" s="66">
        <v>2024</v>
      </c>
      <c r="F42" s="66">
        <v>2027</v>
      </c>
      <c r="G42" s="66">
        <v>2024</v>
      </c>
      <c r="H42" s="66">
        <v>2027</v>
      </c>
      <c r="I42" s="49">
        <v>206258</v>
      </c>
      <c r="J42" s="54">
        <v>5062</v>
      </c>
      <c r="K42" s="54"/>
      <c r="L42" s="51">
        <f t="shared" si="0"/>
        <v>201196</v>
      </c>
      <c r="M42" s="49">
        <v>140185</v>
      </c>
      <c r="N42" s="54"/>
      <c r="O42" s="54">
        <v>18497</v>
      </c>
      <c r="P42" s="51">
        <f t="shared" si="1"/>
        <v>158682</v>
      </c>
      <c r="Q42" s="49">
        <v>132151</v>
      </c>
      <c r="R42" s="54"/>
      <c r="S42" s="54">
        <v>20548</v>
      </c>
      <c r="T42" s="51">
        <f t="shared" si="2"/>
        <v>152699</v>
      </c>
      <c r="U42" s="49">
        <v>147220</v>
      </c>
      <c r="V42" s="54"/>
      <c r="W42" s="54">
        <v>1674</v>
      </c>
      <c r="X42" s="51">
        <f t="shared" si="3"/>
        <v>148894</v>
      </c>
      <c r="Y42" s="49">
        <v>0</v>
      </c>
      <c r="Z42" s="54"/>
      <c r="AA42" s="54"/>
      <c r="AB42" s="81">
        <f t="shared" si="4"/>
        <v>0</v>
      </c>
    </row>
    <row r="43" spans="1:28" ht="56.25">
      <c r="A43" s="80" t="s">
        <v>188</v>
      </c>
      <c r="B43" s="46" t="s">
        <v>75</v>
      </c>
      <c r="C43" s="47" t="s">
        <v>78</v>
      </c>
      <c r="D43" s="46" t="s">
        <v>218</v>
      </c>
      <c r="E43" s="66">
        <v>2024</v>
      </c>
      <c r="F43" s="66">
        <v>2027</v>
      </c>
      <c r="G43" s="66">
        <v>2025</v>
      </c>
      <c r="H43" s="66">
        <v>2026</v>
      </c>
      <c r="I43" s="49">
        <v>10680</v>
      </c>
      <c r="J43" s="54">
        <v>10680</v>
      </c>
      <c r="K43" s="54"/>
      <c r="L43" s="51">
        <f t="shared" si="0"/>
        <v>0</v>
      </c>
      <c r="M43" s="49">
        <v>32220</v>
      </c>
      <c r="N43" s="54">
        <v>29271</v>
      </c>
      <c r="O43" s="54">
        <v>16024</v>
      </c>
      <c r="P43" s="51">
        <f t="shared" si="1"/>
        <v>18973</v>
      </c>
      <c r="Q43" s="49">
        <v>33180</v>
      </c>
      <c r="R43" s="54">
        <v>33180</v>
      </c>
      <c r="S43" s="54">
        <v>2121</v>
      </c>
      <c r="T43" s="51">
        <f t="shared" si="2"/>
        <v>2121</v>
      </c>
      <c r="U43" s="49">
        <v>3120</v>
      </c>
      <c r="V43" s="54">
        <v>3120</v>
      </c>
      <c r="W43" s="54"/>
      <c r="X43" s="51">
        <f t="shared" si="3"/>
        <v>0</v>
      </c>
      <c r="Y43" s="49">
        <v>0</v>
      </c>
      <c r="Z43" s="54"/>
      <c r="AA43" s="54"/>
      <c r="AB43" s="81">
        <f t="shared" si="4"/>
        <v>0</v>
      </c>
    </row>
    <row r="44" spans="1:28" ht="56.25">
      <c r="A44" s="80" t="s">
        <v>188</v>
      </c>
      <c r="B44" s="46" t="s">
        <v>75</v>
      </c>
      <c r="C44" s="47" t="s">
        <v>78</v>
      </c>
      <c r="D44" s="46" t="s">
        <v>219</v>
      </c>
      <c r="E44" s="66">
        <v>2024</v>
      </c>
      <c r="F44" s="66">
        <v>2027</v>
      </c>
      <c r="G44" s="66">
        <v>2024</v>
      </c>
      <c r="H44" s="66">
        <v>2027</v>
      </c>
      <c r="I44" s="49">
        <v>132935</v>
      </c>
      <c r="J44" s="54">
        <v>3753</v>
      </c>
      <c r="K44" s="54"/>
      <c r="L44" s="51">
        <f t="shared" si="0"/>
        <v>129182</v>
      </c>
      <c r="M44" s="49">
        <v>92330</v>
      </c>
      <c r="N44" s="54"/>
      <c r="O44" s="54">
        <v>29271</v>
      </c>
      <c r="P44" s="51">
        <f t="shared" si="1"/>
        <v>121601</v>
      </c>
      <c r="Q44" s="49">
        <v>87233</v>
      </c>
      <c r="R44" s="54"/>
      <c r="S44" s="54">
        <v>31380</v>
      </c>
      <c r="T44" s="51">
        <f t="shared" si="2"/>
        <v>118613</v>
      </c>
      <c r="U44" s="49">
        <v>97552</v>
      </c>
      <c r="V44" s="54"/>
      <c r="W44" s="54">
        <v>3120</v>
      </c>
      <c r="X44" s="51">
        <f t="shared" si="3"/>
        <v>100672</v>
      </c>
      <c r="Y44" s="49">
        <v>0</v>
      </c>
      <c r="Z44" s="54"/>
      <c r="AA44" s="54"/>
      <c r="AB44" s="81">
        <f t="shared" si="4"/>
        <v>0</v>
      </c>
    </row>
    <row r="45" spans="1:28" ht="56.25">
      <c r="A45" s="80" t="s">
        <v>188</v>
      </c>
      <c r="B45" s="46" t="s">
        <v>75</v>
      </c>
      <c r="C45" s="47" t="s">
        <v>78</v>
      </c>
      <c r="D45" s="46" t="s">
        <v>220</v>
      </c>
      <c r="E45" s="66">
        <v>2024</v>
      </c>
      <c r="F45" s="66">
        <v>2026</v>
      </c>
      <c r="G45" s="66">
        <v>2025</v>
      </c>
      <c r="H45" s="66">
        <v>2026</v>
      </c>
      <c r="I45" s="49">
        <v>150</v>
      </c>
      <c r="J45" s="54">
        <v>150</v>
      </c>
      <c r="K45" s="54"/>
      <c r="L45" s="51">
        <f t="shared" si="0"/>
        <v>0</v>
      </c>
      <c r="M45" s="49">
        <v>20620</v>
      </c>
      <c r="N45" s="54">
        <v>18566</v>
      </c>
      <c r="O45" s="54">
        <v>17345</v>
      </c>
      <c r="P45" s="51">
        <f t="shared" si="1"/>
        <v>19399</v>
      </c>
      <c r="Q45" s="49">
        <v>2340</v>
      </c>
      <c r="R45" s="54">
        <v>1800</v>
      </c>
      <c r="S45" s="54">
        <v>2076</v>
      </c>
      <c r="T45" s="51">
        <f t="shared" si="2"/>
        <v>2616</v>
      </c>
      <c r="U45" s="49">
        <v>0</v>
      </c>
      <c r="V45" s="54"/>
      <c r="W45" s="54"/>
      <c r="X45" s="51">
        <f t="shared" si="3"/>
        <v>0</v>
      </c>
      <c r="Y45" s="49">
        <v>0</v>
      </c>
      <c r="Z45" s="54"/>
      <c r="AA45" s="54"/>
      <c r="AB45" s="81">
        <f t="shared" si="4"/>
        <v>0</v>
      </c>
    </row>
    <row r="46" spans="1:28" ht="56.25">
      <c r="A46" s="80" t="s">
        <v>188</v>
      </c>
      <c r="B46" s="46" t="s">
        <v>75</v>
      </c>
      <c r="C46" s="47" t="s">
        <v>78</v>
      </c>
      <c r="D46" s="46" t="s">
        <v>221</v>
      </c>
      <c r="E46" s="66">
        <v>2024</v>
      </c>
      <c r="F46" s="66">
        <v>2027</v>
      </c>
      <c r="G46" s="66">
        <v>2024</v>
      </c>
      <c r="H46" s="66">
        <v>2027</v>
      </c>
      <c r="I46" s="49">
        <v>160936</v>
      </c>
      <c r="J46" s="54">
        <v>14708</v>
      </c>
      <c r="K46" s="54"/>
      <c r="L46" s="51">
        <f t="shared" si="0"/>
        <v>146228</v>
      </c>
      <c r="M46" s="49">
        <v>104069</v>
      </c>
      <c r="N46" s="54"/>
      <c r="O46" s="54">
        <v>18566</v>
      </c>
      <c r="P46" s="51">
        <f t="shared" si="1"/>
        <v>122635</v>
      </c>
      <c r="Q46" s="49">
        <v>96782</v>
      </c>
      <c r="R46" s="54"/>
      <c r="S46" s="54">
        <v>1800</v>
      </c>
      <c r="T46" s="51">
        <f t="shared" si="2"/>
        <v>98582</v>
      </c>
      <c r="U46" s="49">
        <v>109754</v>
      </c>
      <c r="V46" s="54"/>
      <c r="W46" s="54"/>
      <c r="X46" s="51">
        <f t="shared" si="3"/>
        <v>109754</v>
      </c>
      <c r="Y46" s="49">
        <v>0</v>
      </c>
      <c r="Z46" s="54"/>
      <c r="AA46" s="54"/>
      <c r="AB46" s="81">
        <f t="shared" si="4"/>
        <v>0</v>
      </c>
    </row>
    <row r="47" spans="1:28" ht="56.25">
      <c r="A47" s="80" t="s">
        <v>188</v>
      </c>
      <c r="B47" s="46" t="s">
        <v>75</v>
      </c>
      <c r="C47" s="47" t="s">
        <v>78</v>
      </c>
      <c r="D47" s="46" t="s">
        <v>222</v>
      </c>
      <c r="E47" s="66">
        <v>2024</v>
      </c>
      <c r="F47" s="66">
        <v>2025</v>
      </c>
      <c r="G47" s="66">
        <v>2024</v>
      </c>
      <c r="H47" s="66">
        <v>2026</v>
      </c>
      <c r="I47" s="49">
        <v>9167</v>
      </c>
      <c r="J47" s="54">
        <v>3667</v>
      </c>
      <c r="K47" s="54"/>
      <c r="L47" s="51">
        <f t="shared" si="0"/>
        <v>5500</v>
      </c>
      <c r="M47" s="49">
        <v>833</v>
      </c>
      <c r="N47" s="54"/>
      <c r="O47" s="54">
        <v>19938</v>
      </c>
      <c r="P47" s="51">
        <f t="shared" si="1"/>
        <v>20771</v>
      </c>
      <c r="Q47" s="49">
        <v>0</v>
      </c>
      <c r="R47" s="54"/>
      <c r="S47" s="54">
        <v>2141</v>
      </c>
      <c r="T47" s="51">
        <f t="shared" si="2"/>
        <v>2141</v>
      </c>
      <c r="U47" s="49">
        <v>0</v>
      </c>
      <c r="V47" s="54"/>
      <c r="W47" s="54"/>
      <c r="X47" s="51">
        <f t="shared" si="3"/>
        <v>0</v>
      </c>
      <c r="Y47" s="49">
        <v>0</v>
      </c>
      <c r="Z47" s="54"/>
      <c r="AA47" s="54"/>
      <c r="AB47" s="81">
        <f t="shared" si="4"/>
        <v>0</v>
      </c>
    </row>
    <row r="48" spans="1:28" ht="56.25">
      <c r="A48" s="80" t="s">
        <v>188</v>
      </c>
      <c r="B48" s="46" t="s">
        <v>75</v>
      </c>
      <c r="C48" s="47" t="s">
        <v>78</v>
      </c>
      <c r="D48" s="46" t="s">
        <v>223</v>
      </c>
      <c r="E48" s="66">
        <v>2024</v>
      </c>
      <c r="F48" s="66">
        <v>2027</v>
      </c>
      <c r="G48" s="66">
        <v>2024</v>
      </c>
      <c r="H48" s="66">
        <v>2027</v>
      </c>
      <c r="I48" s="49">
        <v>137159</v>
      </c>
      <c r="J48" s="54">
        <v>1461</v>
      </c>
      <c r="K48" s="54"/>
      <c r="L48" s="51">
        <f t="shared" si="0"/>
        <v>135698</v>
      </c>
      <c r="M48" s="49">
        <v>113912</v>
      </c>
      <c r="N48" s="54">
        <v>133</v>
      </c>
      <c r="O48" s="54"/>
      <c r="P48" s="51">
        <f t="shared" si="1"/>
        <v>113779</v>
      </c>
      <c r="Q48" s="49">
        <v>109854</v>
      </c>
      <c r="R48" s="54"/>
      <c r="S48" s="54"/>
      <c r="T48" s="51">
        <f t="shared" si="2"/>
        <v>109854</v>
      </c>
      <c r="U48" s="49">
        <v>121417</v>
      </c>
      <c r="V48" s="54"/>
      <c r="W48" s="54"/>
      <c r="X48" s="51">
        <f t="shared" si="3"/>
        <v>121417</v>
      </c>
      <c r="Y48" s="49">
        <v>0</v>
      </c>
      <c r="Z48" s="54"/>
      <c r="AA48" s="54"/>
      <c r="AB48" s="81">
        <f t="shared" si="4"/>
        <v>0</v>
      </c>
    </row>
    <row r="49" spans="1:28" ht="56.25">
      <c r="A49" s="80" t="s">
        <v>188</v>
      </c>
      <c r="B49" s="46" t="s">
        <v>75</v>
      </c>
      <c r="C49" s="47" t="s">
        <v>78</v>
      </c>
      <c r="D49" s="46" t="s">
        <v>224</v>
      </c>
      <c r="E49" s="66">
        <v>2024</v>
      </c>
      <c r="F49" s="66">
        <v>2026</v>
      </c>
      <c r="G49" s="66">
        <v>2024</v>
      </c>
      <c r="H49" s="66">
        <v>2026</v>
      </c>
      <c r="I49" s="49">
        <v>1859</v>
      </c>
      <c r="J49" s="54"/>
      <c r="K49" s="54"/>
      <c r="L49" s="51">
        <f t="shared" si="0"/>
        <v>1859</v>
      </c>
      <c r="M49" s="49">
        <v>1704</v>
      </c>
      <c r="N49" s="54"/>
      <c r="O49" s="54">
        <v>20894</v>
      </c>
      <c r="P49" s="51">
        <f t="shared" si="1"/>
        <v>22598</v>
      </c>
      <c r="Q49" s="49">
        <v>156</v>
      </c>
      <c r="R49" s="54"/>
      <c r="S49" s="54">
        <v>2322</v>
      </c>
      <c r="T49" s="51">
        <f t="shared" si="2"/>
        <v>2478</v>
      </c>
      <c r="U49" s="49">
        <v>0</v>
      </c>
      <c r="V49" s="54"/>
      <c r="W49" s="54"/>
      <c r="X49" s="51">
        <f t="shared" si="3"/>
        <v>0</v>
      </c>
      <c r="Y49" s="49">
        <v>0</v>
      </c>
      <c r="Z49" s="54"/>
      <c r="AA49" s="54"/>
      <c r="AB49" s="81">
        <f t="shared" si="4"/>
        <v>0</v>
      </c>
    </row>
    <row r="50" spans="1:28" ht="56.25">
      <c r="A50" s="80" t="s">
        <v>188</v>
      </c>
      <c r="B50" s="46" t="s">
        <v>75</v>
      </c>
      <c r="C50" s="47" t="s">
        <v>78</v>
      </c>
      <c r="D50" s="46" t="s">
        <v>225</v>
      </c>
      <c r="E50" s="66">
        <v>2024</v>
      </c>
      <c r="F50" s="66">
        <v>2027</v>
      </c>
      <c r="G50" s="66">
        <v>2024</v>
      </c>
      <c r="H50" s="66">
        <v>2027</v>
      </c>
      <c r="I50" s="49">
        <v>207138</v>
      </c>
      <c r="J50" s="54">
        <v>14863</v>
      </c>
      <c r="K50" s="54"/>
      <c r="L50" s="51">
        <f t="shared" si="0"/>
        <v>192275</v>
      </c>
      <c r="M50" s="49">
        <v>165903</v>
      </c>
      <c r="N50" s="54">
        <v>1351</v>
      </c>
      <c r="O50" s="54"/>
      <c r="P50" s="51">
        <f t="shared" si="1"/>
        <v>164552</v>
      </c>
      <c r="Q50" s="49">
        <v>144944</v>
      </c>
      <c r="R50" s="54"/>
      <c r="S50" s="54"/>
      <c r="T50" s="51">
        <f t="shared" si="2"/>
        <v>144944</v>
      </c>
      <c r="U50" s="49">
        <v>162954</v>
      </c>
      <c r="V50" s="54"/>
      <c r="W50" s="54"/>
      <c r="X50" s="51">
        <f t="shared" si="3"/>
        <v>162954</v>
      </c>
      <c r="Y50" s="49">
        <v>0</v>
      </c>
      <c r="Z50" s="54"/>
      <c r="AA50" s="54"/>
      <c r="AB50" s="81">
        <f t="shared" si="4"/>
        <v>0</v>
      </c>
    </row>
    <row r="51" spans="1:28" ht="56.25">
      <c r="A51" s="80" t="s">
        <v>188</v>
      </c>
      <c r="B51" s="46" t="s">
        <v>75</v>
      </c>
      <c r="C51" s="47" t="s">
        <v>78</v>
      </c>
      <c r="D51" s="46" t="s">
        <v>226</v>
      </c>
      <c r="E51" s="66">
        <v>2024</v>
      </c>
      <c r="F51" s="66">
        <v>2027</v>
      </c>
      <c r="G51" s="66">
        <v>2024</v>
      </c>
      <c r="H51" s="66">
        <v>2027</v>
      </c>
      <c r="I51" s="49">
        <v>15583</v>
      </c>
      <c r="J51" s="54"/>
      <c r="K51" s="54"/>
      <c r="L51" s="51">
        <f t="shared" si="0"/>
        <v>15583</v>
      </c>
      <c r="M51" s="49">
        <v>17000</v>
      </c>
      <c r="N51" s="54"/>
      <c r="O51" s="54">
        <v>18732</v>
      </c>
      <c r="P51" s="51">
        <f t="shared" si="1"/>
        <v>35732</v>
      </c>
      <c r="Q51" s="49">
        <v>17000</v>
      </c>
      <c r="R51" s="54"/>
      <c r="S51" s="54">
        <v>2081</v>
      </c>
      <c r="T51" s="51">
        <f t="shared" si="2"/>
        <v>19081</v>
      </c>
      <c r="U51" s="49">
        <v>1417</v>
      </c>
      <c r="V51" s="54"/>
      <c r="W51" s="54"/>
      <c r="X51" s="51">
        <f t="shared" si="3"/>
        <v>1417</v>
      </c>
      <c r="Y51" s="49">
        <v>0</v>
      </c>
      <c r="Z51" s="54"/>
      <c r="AA51" s="54"/>
      <c r="AB51" s="81">
        <f t="shared" si="4"/>
        <v>0</v>
      </c>
    </row>
    <row r="52" spans="1:28" ht="56.25">
      <c r="A52" s="80" t="s">
        <v>188</v>
      </c>
      <c r="B52" s="46" t="s">
        <v>75</v>
      </c>
      <c r="C52" s="47" t="s">
        <v>78</v>
      </c>
      <c r="D52" s="46" t="s">
        <v>227</v>
      </c>
      <c r="E52" s="66">
        <v>2024</v>
      </c>
      <c r="F52" s="66">
        <v>2027</v>
      </c>
      <c r="G52" s="66">
        <v>2024</v>
      </c>
      <c r="H52" s="66">
        <v>2027</v>
      </c>
      <c r="I52" s="49">
        <v>182607</v>
      </c>
      <c r="J52" s="54">
        <v>13315</v>
      </c>
      <c r="K52" s="54"/>
      <c r="L52" s="51">
        <f t="shared" si="0"/>
        <v>169292</v>
      </c>
      <c r="M52" s="49">
        <v>158427</v>
      </c>
      <c r="N52" s="54">
        <v>1210</v>
      </c>
      <c r="O52" s="54"/>
      <c r="P52" s="51">
        <f t="shared" si="1"/>
        <v>157217</v>
      </c>
      <c r="Q52" s="49">
        <v>145070</v>
      </c>
      <c r="R52" s="54"/>
      <c r="S52" s="54"/>
      <c r="T52" s="51">
        <f t="shared" si="2"/>
        <v>145070</v>
      </c>
      <c r="U52" s="49">
        <v>164896</v>
      </c>
      <c r="V52" s="54"/>
      <c r="W52" s="54"/>
      <c r="X52" s="51">
        <f t="shared" si="3"/>
        <v>164896</v>
      </c>
      <c r="Y52" s="49">
        <v>0</v>
      </c>
      <c r="Z52" s="54"/>
      <c r="AA52" s="54"/>
      <c r="AB52" s="81">
        <f t="shared" si="4"/>
        <v>0</v>
      </c>
    </row>
    <row r="53" spans="1:28" ht="56.25">
      <c r="A53" s="80" t="s">
        <v>188</v>
      </c>
      <c r="B53" s="46" t="s">
        <v>75</v>
      </c>
      <c r="C53" s="47" t="s">
        <v>78</v>
      </c>
      <c r="D53" s="46" t="s">
        <v>228</v>
      </c>
      <c r="E53" s="66">
        <v>2024</v>
      </c>
      <c r="F53" s="66">
        <v>2025</v>
      </c>
      <c r="G53" s="66">
        <v>2025</v>
      </c>
      <c r="H53" s="66">
        <v>2026</v>
      </c>
      <c r="I53" s="49">
        <v>4125</v>
      </c>
      <c r="J53" s="54">
        <v>4125</v>
      </c>
      <c r="K53" s="54"/>
      <c r="L53" s="51">
        <f t="shared" si="0"/>
        <v>0</v>
      </c>
      <c r="M53" s="49">
        <v>375</v>
      </c>
      <c r="N53" s="54">
        <v>47</v>
      </c>
      <c r="O53" s="54">
        <v>5119</v>
      </c>
      <c r="P53" s="51">
        <f t="shared" si="1"/>
        <v>5447</v>
      </c>
      <c r="Q53" s="49">
        <v>0</v>
      </c>
      <c r="R53" s="54"/>
      <c r="S53" s="54">
        <v>605</v>
      </c>
      <c r="T53" s="51">
        <f t="shared" si="2"/>
        <v>605</v>
      </c>
      <c r="U53" s="49">
        <v>0</v>
      </c>
      <c r="V53" s="54"/>
      <c r="W53" s="54"/>
      <c r="X53" s="51">
        <f t="shared" si="3"/>
        <v>0</v>
      </c>
      <c r="Y53" s="49">
        <v>0</v>
      </c>
      <c r="Z53" s="54"/>
      <c r="AA53" s="54"/>
      <c r="AB53" s="81">
        <f t="shared" si="4"/>
        <v>0</v>
      </c>
    </row>
    <row r="54" spans="1:28" ht="56.25">
      <c r="A54" s="80" t="s">
        <v>188</v>
      </c>
      <c r="B54" s="46" t="s">
        <v>75</v>
      </c>
      <c r="C54" s="47" t="s">
        <v>78</v>
      </c>
      <c r="D54" s="46" t="s">
        <v>229</v>
      </c>
      <c r="E54" s="66">
        <v>2024</v>
      </c>
      <c r="F54" s="66">
        <v>2025</v>
      </c>
      <c r="G54" s="66">
        <v>2024</v>
      </c>
      <c r="H54" s="66">
        <v>2025</v>
      </c>
      <c r="I54" s="49">
        <v>15057</v>
      </c>
      <c r="J54" s="54"/>
      <c r="K54" s="54">
        <v>507</v>
      </c>
      <c r="L54" s="51">
        <f t="shared" si="0"/>
        <v>15564</v>
      </c>
      <c r="M54" s="49">
        <v>1719</v>
      </c>
      <c r="N54" s="54"/>
      <c r="O54" s="54">
        <v>47</v>
      </c>
      <c r="P54" s="51">
        <f t="shared" si="1"/>
        <v>1766</v>
      </c>
      <c r="Q54" s="49">
        <v>0</v>
      </c>
      <c r="R54" s="54"/>
      <c r="S54" s="54"/>
      <c r="T54" s="51">
        <f t="shared" si="2"/>
        <v>0</v>
      </c>
      <c r="U54" s="49">
        <v>0</v>
      </c>
      <c r="V54" s="54"/>
      <c r="W54" s="54"/>
      <c r="X54" s="51">
        <f t="shared" si="3"/>
        <v>0</v>
      </c>
      <c r="Y54" s="49">
        <v>0</v>
      </c>
      <c r="Z54" s="54"/>
      <c r="AA54" s="54"/>
      <c r="AB54" s="81">
        <f t="shared" si="4"/>
        <v>0</v>
      </c>
    </row>
    <row r="55" spans="1:28" ht="56.25">
      <c r="A55" s="80" t="s">
        <v>188</v>
      </c>
      <c r="B55" s="46" t="s">
        <v>75</v>
      </c>
      <c r="C55" s="47" t="s">
        <v>78</v>
      </c>
      <c r="D55" s="46" t="s">
        <v>230</v>
      </c>
      <c r="E55" s="66">
        <v>2024</v>
      </c>
      <c r="F55" s="66">
        <v>2026</v>
      </c>
      <c r="G55" s="66">
        <v>2024</v>
      </c>
      <c r="H55" s="66">
        <v>2026</v>
      </c>
      <c r="I55" s="49">
        <v>9000</v>
      </c>
      <c r="J55" s="54">
        <v>9000</v>
      </c>
      <c r="K55" s="54">
        <v>1759</v>
      </c>
      <c r="L55" s="51">
        <f t="shared" si="0"/>
        <v>1759</v>
      </c>
      <c r="M55" s="49">
        <v>10000</v>
      </c>
      <c r="N55" s="54">
        <v>9100</v>
      </c>
      <c r="O55" s="54">
        <v>16697</v>
      </c>
      <c r="P55" s="51">
        <f t="shared" si="1"/>
        <v>17597</v>
      </c>
      <c r="Q55" s="49">
        <v>1000</v>
      </c>
      <c r="R55" s="54">
        <v>1000</v>
      </c>
      <c r="S55" s="54">
        <v>3922</v>
      </c>
      <c r="T55" s="51">
        <f t="shared" si="2"/>
        <v>3922</v>
      </c>
      <c r="U55" s="49">
        <v>0</v>
      </c>
      <c r="V55" s="54"/>
      <c r="W55" s="54"/>
      <c r="X55" s="51">
        <f t="shared" si="3"/>
        <v>0</v>
      </c>
      <c r="Y55" s="49">
        <v>0</v>
      </c>
      <c r="Z55" s="54"/>
      <c r="AA55" s="54"/>
      <c r="AB55" s="81">
        <f t="shared" si="4"/>
        <v>0</v>
      </c>
    </row>
    <row r="56" spans="1:28" ht="56.25">
      <c r="A56" s="80" t="s">
        <v>188</v>
      </c>
      <c r="B56" s="46" t="s">
        <v>75</v>
      </c>
      <c r="C56" s="47" t="s">
        <v>78</v>
      </c>
      <c r="D56" s="46" t="s">
        <v>231</v>
      </c>
      <c r="E56" s="66">
        <v>2024</v>
      </c>
      <c r="F56" s="66">
        <v>2025</v>
      </c>
      <c r="G56" s="66">
        <v>2024</v>
      </c>
      <c r="H56" s="66">
        <v>2026</v>
      </c>
      <c r="I56" s="49">
        <v>20751</v>
      </c>
      <c r="J56" s="54"/>
      <c r="K56" s="54">
        <v>9000</v>
      </c>
      <c r="L56" s="51">
        <f t="shared" si="0"/>
        <v>29751</v>
      </c>
      <c r="M56" s="49">
        <v>2792</v>
      </c>
      <c r="N56" s="54"/>
      <c r="O56" s="54">
        <v>9100</v>
      </c>
      <c r="P56" s="51">
        <f t="shared" si="1"/>
        <v>11892</v>
      </c>
      <c r="Q56" s="49">
        <v>0</v>
      </c>
      <c r="R56" s="54"/>
      <c r="S56" s="54">
        <v>1000</v>
      </c>
      <c r="T56" s="51">
        <f t="shared" si="2"/>
        <v>1000</v>
      </c>
      <c r="U56" s="49">
        <v>0</v>
      </c>
      <c r="V56" s="54"/>
      <c r="W56" s="54"/>
      <c r="X56" s="51">
        <f t="shared" si="3"/>
        <v>0</v>
      </c>
      <c r="Y56" s="49">
        <v>0</v>
      </c>
      <c r="Z56" s="54"/>
      <c r="AA56" s="54"/>
      <c r="AB56" s="81">
        <f t="shared" si="4"/>
        <v>0</v>
      </c>
    </row>
    <row r="57" spans="1:28" ht="56.25">
      <c r="A57" s="80" t="s">
        <v>188</v>
      </c>
      <c r="B57" s="46" t="s">
        <v>75</v>
      </c>
      <c r="C57" s="47" t="s">
        <v>78</v>
      </c>
      <c r="D57" s="46" t="s">
        <v>232</v>
      </c>
      <c r="E57" s="66">
        <v>2024</v>
      </c>
      <c r="F57" s="66">
        <v>2027</v>
      </c>
      <c r="G57" s="66">
        <v>2025</v>
      </c>
      <c r="H57" s="66">
        <v>2026</v>
      </c>
      <c r="I57" s="49">
        <v>5500</v>
      </c>
      <c r="J57" s="54">
        <v>5500</v>
      </c>
      <c r="K57" s="54"/>
      <c r="L57" s="51">
        <f t="shared" si="0"/>
        <v>0</v>
      </c>
      <c r="M57" s="49">
        <v>6010</v>
      </c>
      <c r="N57" s="54">
        <v>5536</v>
      </c>
      <c r="O57" s="54">
        <v>8335</v>
      </c>
      <c r="P57" s="51">
        <f t="shared" si="1"/>
        <v>8809</v>
      </c>
      <c r="Q57" s="49">
        <v>6000</v>
      </c>
      <c r="R57" s="54">
        <v>6000</v>
      </c>
      <c r="S57" s="54">
        <v>979</v>
      </c>
      <c r="T57" s="51">
        <f t="shared" si="2"/>
        <v>979</v>
      </c>
      <c r="U57" s="49">
        <v>500</v>
      </c>
      <c r="V57" s="54">
        <v>500</v>
      </c>
      <c r="W57" s="54"/>
      <c r="X57" s="51">
        <f t="shared" si="3"/>
        <v>0</v>
      </c>
      <c r="Y57" s="49">
        <v>0</v>
      </c>
      <c r="Z57" s="54"/>
      <c r="AA57" s="54"/>
      <c r="AB57" s="81">
        <f t="shared" si="4"/>
        <v>0</v>
      </c>
    </row>
    <row r="58" spans="1:28" ht="56.25">
      <c r="A58" s="80" t="s">
        <v>188</v>
      </c>
      <c r="B58" s="46" t="s">
        <v>75</v>
      </c>
      <c r="C58" s="47" t="s">
        <v>78</v>
      </c>
      <c r="D58" s="46" t="s">
        <v>233</v>
      </c>
      <c r="E58" s="66">
        <v>2024</v>
      </c>
      <c r="F58" s="66">
        <v>2025</v>
      </c>
      <c r="G58" s="66">
        <v>2024</v>
      </c>
      <c r="H58" s="66">
        <v>2027</v>
      </c>
      <c r="I58" s="49">
        <v>14929</v>
      </c>
      <c r="J58" s="54"/>
      <c r="K58" s="54">
        <v>397</v>
      </c>
      <c r="L58" s="51">
        <f t="shared" si="0"/>
        <v>15326</v>
      </c>
      <c r="M58" s="49">
        <v>1466</v>
      </c>
      <c r="N58" s="54"/>
      <c r="O58" s="54">
        <v>5536</v>
      </c>
      <c r="P58" s="51">
        <f t="shared" si="1"/>
        <v>7002</v>
      </c>
      <c r="Q58" s="49">
        <v>0</v>
      </c>
      <c r="R58" s="54"/>
      <c r="S58" s="54">
        <v>6000</v>
      </c>
      <c r="T58" s="51">
        <f t="shared" si="2"/>
        <v>6000</v>
      </c>
      <c r="U58" s="49">
        <v>0</v>
      </c>
      <c r="V58" s="54"/>
      <c r="W58" s="54">
        <v>500</v>
      </c>
      <c r="X58" s="51">
        <f t="shared" si="3"/>
        <v>500</v>
      </c>
      <c r="Y58" s="49">
        <v>0</v>
      </c>
      <c r="Z58" s="54"/>
      <c r="AA58" s="54"/>
      <c r="AB58" s="81">
        <f t="shared" si="4"/>
        <v>0</v>
      </c>
    </row>
    <row r="59" spans="1:28" ht="56.25">
      <c r="A59" s="80" t="s">
        <v>188</v>
      </c>
      <c r="B59" s="46" t="s">
        <v>75</v>
      </c>
      <c r="C59" s="47" t="s">
        <v>78</v>
      </c>
      <c r="D59" s="46" t="s">
        <v>234</v>
      </c>
      <c r="E59" s="66"/>
      <c r="F59" s="66"/>
      <c r="G59" s="66">
        <v>2025</v>
      </c>
      <c r="H59" s="66">
        <v>2026</v>
      </c>
      <c r="I59" s="49">
        <v>0</v>
      </c>
      <c r="J59" s="54"/>
      <c r="K59" s="54"/>
      <c r="L59" s="51">
        <f t="shared" si="0"/>
        <v>0</v>
      </c>
      <c r="M59" s="49">
        <v>0</v>
      </c>
      <c r="N59" s="54"/>
      <c r="O59" s="54">
        <v>21872</v>
      </c>
      <c r="P59" s="51">
        <f t="shared" si="1"/>
        <v>21872</v>
      </c>
      <c r="Q59" s="49">
        <v>0</v>
      </c>
      <c r="R59" s="54"/>
      <c r="S59" s="54">
        <v>2430</v>
      </c>
      <c r="T59" s="51">
        <f t="shared" si="2"/>
        <v>2430</v>
      </c>
      <c r="U59" s="49">
        <v>0</v>
      </c>
      <c r="V59" s="54"/>
      <c r="W59" s="54"/>
      <c r="X59" s="51">
        <f t="shared" si="3"/>
        <v>0</v>
      </c>
      <c r="Y59" s="49">
        <v>0</v>
      </c>
      <c r="Z59" s="54"/>
      <c r="AA59" s="54"/>
      <c r="AB59" s="81">
        <f t="shared" si="4"/>
        <v>0</v>
      </c>
    </row>
    <row r="60" spans="1:28" ht="56.25">
      <c r="A60" s="80" t="s">
        <v>188</v>
      </c>
      <c r="B60" s="46" t="s">
        <v>75</v>
      </c>
      <c r="C60" s="47" t="s">
        <v>78</v>
      </c>
      <c r="D60" s="46" t="s">
        <v>235</v>
      </c>
      <c r="E60" s="66">
        <v>2024</v>
      </c>
      <c r="F60" s="66">
        <v>2026</v>
      </c>
      <c r="G60" s="66">
        <v>2024</v>
      </c>
      <c r="H60" s="66">
        <v>2026</v>
      </c>
      <c r="I60" s="49">
        <v>57815</v>
      </c>
      <c r="J60" s="54">
        <v>14985</v>
      </c>
      <c r="K60" s="54"/>
      <c r="L60" s="51">
        <f t="shared" si="0"/>
        <v>42830</v>
      </c>
      <c r="M60" s="49">
        <v>17938</v>
      </c>
      <c r="N60" s="54">
        <v>1362</v>
      </c>
      <c r="O60" s="54"/>
      <c r="P60" s="51">
        <f t="shared" si="1"/>
        <v>16576</v>
      </c>
      <c r="Q60" s="49">
        <v>1166</v>
      </c>
      <c r="R60" s="54"/>
      <c r="S60" s="54"/>
      <c r="T60" s="51">
        <f t="shared" si="2"/>
        <v>1166</v>
      </c>
      <c r="U60" s="49">
        <v>0</v>
      </c>
      <c r="V60" s="54"/>
      <c r="W60" s="54"/>
      <c r="X60" s="51">
        <f t="shared" si="3"/>
        <v>0</v>
      </c>
      <c r="Y60" s="49">
        <v>0</v>
      </c>
      <c r="Z60" s="54"/>
      <c r="AA60" s="54"/>
      <c r="AB60" s="81">
        <f t="shared" si="4"/>
        <v>0</v>
      </c>
    </row>
    <row r="61" spans="1:28" ht="56.25">
      <c r="A61" s="80" t="s">
        <v>188</v>
      </c>
      <c r="B61" s="46" t="s">
        <v>75</v>
      </c>
      <c r="C61" s="47" t="s">
        <v>78</v>
      </c>
      <c r="D61" s="46" t="s">
        <v>236</v>
      </c>
      <c r="E61" s="66"/>
      <c r="F61" s="66"/>
      <c r="G61" s="66">
        <v>2024</v>
      </c>
      <c r="H61" s="66">
        <v>2026</v>
      </c>
      <c r="I61" s="49">
        <v>0</v>
      </c>
      <c r="J61" s="54"/>
      <c r="K61" s="54">
        <v>5959</v>
      </c>
      <c r="L61" s="51">
        <f t="shared" si="0"/>
        <v>5959</v>
      </c>
      <c r="M61" s="49">
        <v>0</v>
      </c>
      <c r="N61" s="54"/>
      <c r="O61" s="54">
        <v>14914</v>
      </c>
      <c r="P61" s="51">
        <f t="shared" si="1"/>
        <v>14914</v>
      </c>
      <c r="Q61" s="49">
        <v>0</v>
      </c>
      <c r="R61" s="54"/>
      <c r="S61" s="54">
        <v>1476</v>
      </c>
      <c r="T61" s="51">
        <f t="shared" si="2"/>
        <v>1476</v>
      </c>
      <c r="U61" s="49">
        <v>0</v>
      </c>
      <c r="V61" s="54"/>
      <c r="W61" s="54"/>
      <c r="X61" s="51">
        <f t="shared" si="3"/>
        <v>0</v>
      </c>
      <c r="Y61" s="49">
        <v>0</v>
      </c>
      <c r="Z61" s="54"/>
      <c r="AA61" s="54"/>
      <c r="AB61" s="81">
        <f t="shared" si="4"/>
        <v>0</v>
      </c>
    </row>
    <row r="62" spans="1:28" ht="56.25">
      <c r="A62" s="80" t="s">
        <v>188</v>
      </c>
      <c r="B62" s="46" t="s">
        <v>75</v>
      </c>
      <c r="C62" s="47" t="s">
        <v>78</v>
      </c>
      <c r="D62" s="46" t="s">
        <v>237</v>
      </c>
      <c r="E62" s="66">
        <v>2024</v>
      </c>
      <c r="F62" s="66">
        <v>2025</v>
      </c>
      <c r="G62" s="66">
        <v>2024</v>
      </c>
      <c r="H62" s="66">
        <v>2025</v>
      </c>
      <c r="I62" s="49">
        <v>18276</v>
      </c>
      <c r="J62" s="54">
        <v>5302</v>
      </c>
      <c r="K62" s="54"/>
      <c r="L62" s="51">
        <f t="shared" si="0"/>
        <v>12974</v>
      </c>
      <c r="M62" s="49">
        <v>1624</v>
      </c>
      <c r="N62" s="54">
        <v>481</v>
      </c>
      <c r="O62" s="54"/>
      <c r="P62" s="51">
        <f t="shared" si="1"/>
        <v>1143</v>
      </c>
      <c r="Q62" s="49">
        <v>0</v>
      </c>
      <c r="R62" s="54"/>
      <c r="S62" s="54"/>
      <c r="T62" s="51">
        <f t="shared" si="2"/>
        <v>0</v>
      </c>
      <c r="U62" s="49">
        <v>0</v>
      </c>
      <c r="V62" s="54"/>
      <c r="W62" s="54"/>
      <c r="X62" s="51">
        <f t="shared" si="3"/>
        <v>0</v>
      </c>
      <c r="Y62" s="49">
        <v>0</v>
      </c>
      <c r="Z62" s="54"/>
      <c r="AA62" s="54"/>
      <c r="AB62" s="81">
        <f t="shared" si="4"/>
        <v>0</v>
      </c>
    </row>
    <row r="63" spans="1:28" ht="56.25">
      <c r="A63" s="80" t="s">
        <v>188</v>
      </c>
      <c r="B63" s="46" t="s">
        <v>75</v>
      </c>
      <c r="C63" s="47" t="s">
        <v>78</v>
      </c>
      <c r="D63" s="46" t="s">
        <v>238</v>
      </c>
      <c r="E63" s="66">
        <v>2024</v>
      </c>
      <c r="F63" s="66">
        <v>2027</v>
      </c>
      <c r="G63" s="66">
        <v>2025</v>
      </c>
      <c r="H63" s="66">
        <v>2026</v>
      </c>
      <c r="I63" s="49">
        <v>13750</v>
      </c>
      <c r="J63" s="54">
        <v>13750</v>
      </c>
      <c r="K63" s="54"/>
      <c r="L63" s="51">
        <f t="shared" si="0"/>
        <v>0</v>
      </c>
      <c r="M63" s="49">
        <v>15000</v>
      </c>
      <c r="N63" s="54">
        <v>14118</v>
      </c>
      <c r="O63" s="54">
        <v>13788</v>
      </c>
      <c r="P63" s="51">
        <f t="shared" si="1"/>
        <v>14670</v>
      </c>
      <c r="Q63" s="49">
        <v>15000</v>
      </c>
      <c r="R63" s="54">
        <v>15000</v>
      </c>
      <c r="S63" s="54">
        <v>1630</v>
      </c>
      <c r="T63" s="51">
        <f t="shared" si="2"/>
        <v>1630</v>
      </c>
      <c r="U63" s="49">
        <v>1250</v>
      </c>
      <c r="V63" s="54">
        <v>1250</v>
      </c>
      <c r="W63" s="54"/>
      <c r="X63" s="51">
        <f t="shared" si="3"/>
        <v>0</v>
      </c>
      <c r="Y63" s="49">
        <v>0</v>
      </c>
      <c r="Z63" s="54"/>
      <c r="AA63" s="54"/>
      <c r="AB63" s="81">
        <f t="shared" si="4"/>
        <v>0</v>
      </c>
    </row>
    <row r="64" spans="1:28" ht="56.25">
      <c r="A64" s="80" t="s">
        <v>188</v>
      </c>
      <c r="B64" s="46" t="s">
        <v>75</v>
      </c>
      <c r="C64" s="47" t="s">
        <v>78</v>
      </c>
      <c r="D64" s="46" t="s">
        <v>239</v>
      </c>
      <c r="E64" s="66">
        <v>2024</v>
      </c>
      <c r="F64" s="66">
        <v>2025</v>
      </c>
      <c r="G64" s="66">
        <v>2024</v>
      </c>
      <c r="H64" s="66">
        <v>2027</v>
      </c>
      <c r="I64" s="49">
        <v>34280</v>
      </c>
      <c r="J64" s="54"/>
      <c r="K64" s="54">
        <v>4042</v>
      </c>
      <c r="L64" s="51">
        <f t="shared" si="0"/>
        <v>38322</v>
      </c>
      <c r="M64" s="49">
        <v>3948</v>
      </c>
      <c r="N64" s="54"/>
      <c r="O64" s="54">
        <v>14118</v>
      </c>
      <c r="P64" s="51">
        <f t="shared" si="1"/>
        <v>18066</v>
      </c>
      <c r="Q64" s="49">
        <v>0</v>
      </c>
      <c r="R64" s="54"/>
      <c r="S64" s="54">
        <v>15000</v>
      </c>
      <c r="T64" s="51">
        <f t="shared" si="2"/>
        <v>15000</v>
      </c>
      <c r="U64" s="49">
        <v>0</v>
      </c>
      <c r="V64" s="54"/>
      <c r="W64" s="54">
        <v>1250</v>
      </c>
      <c r="X64" s="51">
        <f t="shared" si="3"/>
        <v>1250</v>
      </c>
      <c r="Y64" s="49">
        <v>0</v>
      </c>
      <c r="Z64" s="54"/>
      <c r="AA64" s="54"/>
      <c r="AB64" s="81">
        <f t="shared" si="4"/>
        <v>0</v>
      </c>
    </row>
    <row r="65" spans="1:28" ht="56.25">
      <c r="A65" s="80" t="s">
        <v>188</v>
      </c>
      <c r="B65" s="46" t="s">
        <v>75</v>
      </c>
      <c r="C65" s="47" t="s">
        <v>78</v>
      </c>
      <c r="D65" s="46" t="s">
        <v>240</v>
      </c>
      <c r="E65" s="66">
        <v>2024</v>
      </c>
      <c r="F65" s="66">
        <v>2027</v>
      </c>
      <c r="G65" s="66">
        <v>2024</v>
      </c>
      <c r="H65" s="66">
        <v>2026</v>
      </c>
      <c r="I65" s="49">
        <v>9259</v>
      </c>
      <c r="J65" s="54">
        <v>8841</v>
      </c>
      <c r="K65" s="54"/>
      <c r="L65" s="51">
        <f t="shared" si="0"/>
        <v>418</v>
      </c>
      <c r="M65" s="49">
        <v>10008</v>
      </c>
      <c r="N65" s="54">
        <v>7717</v>
      </c>
      <c r="O65" s="54">
        <v>4613</v>
      </c>
      <c r="P65" s="51">
        <f t="shared" si="1"/>
        <v>6904</v>
      </c>
      <c r="Q65" s="49">
        <v>3500</v>
      </c>
      <c r="R65" s="54">
        <v>2736</v>
      </c>
      <c r="S65" s="54"/>
      <c r="T65" s="51">
        <f t="shared" si="2"/>
        <v>764</v>
      </c>
      <c r="U65" s="49">
        <v>249</v>
      </c>
      <c r="V65" s="54">
        <v>249</v>
      </c>
      <c r="W65" s="54"/>
      <c r="X65" s="51">
        <f t="shared" si="3"/>
        <v>0</v>
      </c>
      <c r="Y65" s="49">
        <v>0</v>
      </c>
      <c r="Z65" s="54"/>
      <c r="AA65" s="54"/>
      <c r="AB65" s="81">
        <f t="shared" si="4"/>
        <v>0</v>
      </c>
    </row>
    <row r="66" spans="1:28" ht="56.25">
      <c r="A66" s="80" t="s">
        <v>188</v>
      </c>
      <c r="B66" s="46" t="s">
        <v>75</v>
      </c>
      <c r="C66" s="47" t="s">
        <v>78</v>
      </c>
      <c r="D66" s="46" t="s">
        <v>241</v>
      </c>
      <c r="E66" s="66">
        <v>2024</v>
      </c>
      <c r="F66" s="66">
        <v>2025</v>
      </c>
      <c r="G66" s="66">
        <v>2024</v>
      </c>
      <c r="H66" s="66">
        <v>2027</v>
      </c>
      <c r="I66" s="49">
        <v>13744</v>
      </c>
      <c r="J66" s="54"/>
      <c r="K66" s="54">
        <v>4218</v>
      </c>
      <c r="L66" s="51">
        <f t="shared" si="0"/>
        <v>17962</v>
      </c>
      <c r="M66" s="49">
        <v>1752</v>
      </c>
      <c r="N66" s="54"/>
      <c r="O66" s="54">
        <v>7717</v>
      </c>
      <c r="P66" s="51">
        <f t="shared" si="1"/>
        <v>9469</v>
      </c>
      <c r="Q66" s="49">
        <v>0</v>
      </c>
      <c r="R66" s="54"/>
      <c r="S66" s="54">
        <v>1500</v>
      </c>
      <c r="T66" s="51">
        <f t="shared" si="2"/>
        <v>1500</v>
      </c>
      <c r="U66" s="49">
        <v>0</v>
      </c>
      <c r="V66" s="54"/>
      <c r="W66" s="54">
        <v>83</v>
      </c>
      <c r="X66" s="51">
        <f t="shared" si="3"/>
        <v>83</v>
      </c>
      <c r="Y66" s="49">
        <v>0</v>
      </c>
      <c r="Z66" s="54"/>
      <c r="AA66" s="54"/>
      <c r="AB66" s="81">
        <f t="shared" si="4"/>
        <v>0</v>
      </c>
    </row>
    <row r="67" spans="1:28" ht="56.25">
      <c r="A67" s="80" t="s">
        <v>188</v>
      </c>
      <c r="B67" s="46" t="s">
        <v>75</v>
      </c>
      <c r="C67" s="47" t="s">
        <v>78</v>
      </c>
      <c r="D67" s="46" t="s">
        <v>242</v>
      </c>
      <c r="E67" s="66">
        <v>2024</v>
      </c>
      <c r="F67" s="66">
        <v>2027</v>
      </c>
      <c r="G67" s="66">
        <v>2025</v>
      </c>
      <c r="H67" s="66">
        <v>2026</v>
      </c>
      <c r="I67" s="49">
        <v>12834</v>
      </c>
      <c r="J67" s="54">
        <v>12834</v>
      </c>
      <c r="K67" s="54"/>
      <c r="L67" s="51">
        <f t="shared" si="0"/>
        <v>0</v>
      </c>
      <c r="M67" s="49">
        <v>14000</v>
      </c>
      <c r="N67" s="54">
        <v>13235</v>
      </c>
      <c r="O67" s="54">
        <v>11648</v>
      </c>
      <c r="P67" s="51">
        <f t="shared" si="1"/>
        <v>12413</v>
      </c>
      <c r="Q67" s="49">
        <v>14000</v>
      </c>
      <c r="R67" s="54">
        <v>14000</v>
      </c>
      <c r="S67" s="54">
        <v>1379</v>
      </c>
      <c r="T67" s="51">
        <f t="shared" si="2"/>
        <v>1379</v>
      </c>
      <c r="U67" s="49">
        <v>1166</v>
      </c>
      <c r="V67" s="54">
        <v>1166</v>
      </c>
      <c r="W67" s="54"/>
      <c r="X67" s="51">
        <f t="shared" si="3"/>
        <v>0</v>
      </c>
      <c r="Y67" s="49">
        <v>0</v>
      </c>
      <c r="Z67" s="54"/>
      <c r="AA67" s="54"/>
      <c r="AB67" s="81">
        <f t="shared" si="4"/>
        <v>0</v>
      </c>
    </row>
    <row r="68" spans="1:28" ht="56.25">
      <c r="A68" s="80" t="s">
        <v>188</v>
      </c>
      <c r="B68" s="46" t="s">
        <v>75</v>
      </c>
      <c r="C68" s="47" t="s">
        <v>78</v>
      </c>
      <c r="D68" s="46" t="s">
        <v>243</v>
      </c>
      <c r="E68" s="66">
        <v>2024</v>
      </c>
      <c r="F68" s="66">
        <v>2025</v>
      </c>
      <c r="G68" s="66">
        <v>2024</v>
      </c>
      <c r="H68" s="66">
        <v>2027</v>
      </c>
      <c r="I68" s="49">
        <v>26800</v>
      </c>
      <c r="J68" s="54"/>
      <c r="K68" s="54">
        <v>4411</v>
      </c>
      <c r="L68" s="51">
        <f t="shared" si="0"/>
        <v>31211</v>
      </c>
      <c r="M68" s="49">
        <v>2394</v>
      </c>
      <c r="N68" s="54"/>
      <c r="O68" s="54">
        <v>13235</v>
      </c>
      <c r="P68" s="51">
        <f t="shared" si="1"/>
        <v>15629</v>
      </c>
      <c r="Q68" s="49">
        <v>0</v>
      </c>
      <c r="R68" s="54"/>
      <c r="S68" s="54">
        <v>14000</v>
      </c>
      <c r="T68" s="51">
        <f t="shared" si="2"/>
        <v>14000</v>
      </c>
      <c r="U68" s="49">
        <v>0</v>
      </c>
      <c r="V68" s="54"/>
      <c r="W68" s="54">
        <v>1166</v>
      </c>
      <c r="X68" s="51">
        <f t="shared" si="3"/>
        <v>1166</v>
      </c>
      <c r="Y68" s="49">
        <v>0</v>
      </c>
      <c r="Z68" s="54"/>
      <c r="AA68" s="54"/>
      <c r="AB68" s="81">
        <f t="shared" si="4"/>
        <v>0</v>
      </c>
    </row>
    <row r="69" spans="1:28" ht="56.25">
      <c r="A69" s="80" t="s">
        <v>188</v>
      </c>
      <c r="B69" s="46" t="s">
        <v>75</v>
      </c>
      <c r="C69" s="47" t="s">
        <v>78</v>
      </c>
      <c r="D69" s="46" t="s">
        <v>244</v>
      </c>
      <c r="E69" s="66">
        <v>2024</v>
      </c>
      <c r="F69" s="66">
        <v>2026</v>
      </c>
      <c r="G69" s="66">
        <v>2025</v>
      </c>
      <c r="H69" s="66">
        <v>2026</v>
      </c>
      <c r="I69" s="49">
        <v>11917</v>
      </c>
      <c r="J69" s="54">
        <v>11917</v>
      </c>
      <c r="K69" s="54"/>
      <c r="L69" s="51">
        <f t="shared" si="0"/>
        <v>0</v>
      </c>
      <c r="M69" s="49">
        <v>13000</v>
      </c>
      <c r="N69" s="54">
        <v>12168</v>
      </c>
      <c r="O69" s="54">
        <v>11707</v>
      </c>
      <c r="P69" s="51">
        <f t="shared" si="1"/>
        <v>12539</v>
      </c>
      <c r="Q69" s="49">
        <v>1083</v>
      </c>
      <c r="R69" s="54">
        <v>1083</v>
      </c>
      <c r="S69" s="54">
        <v>1393</v>
      </c>
      <c r="T69" s="51">
        <f t="shared" si="2"/>
        <v>1393</v>
      </c>
      <c r="U69" s="49">
        <v>0</v>
      </c>
      <c r="V69" s="54"/>
      <c r="W69" s="54"/>
      <c r="X69" s="51">
        <f t="shared" si="3"/>
        <v>0</v>
      </c>
      <c r="Y69" s="49">
        <v>0</v>
      </c>
      <c r="Z69" s="54"/>
      <c r="AA69" s="54"/>
      <c r="AB69" s="81">
        <f t="shared" si="4"/>
        <v>0</v>
      </c>
    </row>
    <row r="70" spans="1:28" ht="56.25">
      <c r="A70" s="80" t="s">
        <v>188</v>
      </c>
      <c r="B70" s="46" t="s">
        <v>75</v>
      </c>
      <c r="C70" s="47" t="s">
        <v>78</v>
      </c>
      <c r="D70" s="46" t="s">
        <v>245</v>
      </c>
      <c r="E70" s="66">
        <v>2024</v>
      </c>
      <c r="F70" s="66">
        <v>2025</v>
      </c>
      <c r="G70" s="66">
        <v>2024</v>
      </c>
      <c r="H70" s="66">
        <v>2026</v>
      </c>
      <c r="I70" s="49">
        <v>30767</v>
      </c>
      <c r="J70" s="54"/>
      <c r="K70" s="54">
        <v>2754</v>
      </c>
      <c r="L70" s="51">
        <f t="shared" si="0"/>
        <v>33521</v>
      </c>
      <c r="M70" s="49">
        <v>2739</v>
      </c>
      <c r="N70" s="54"/>
      <c r="O70" s="54">
        <v>12168</v>
      </c>
      <c r="P70" s="51">
        <f t="shared" si="1"/>
        <v>14907</v>
      </c>
      <c r="Q70" s="49">
        <v>0</v>
      </c>
      <c r="R70" s="54"/>
      <c r="S70" s="54">
        <v>1083</v>
      </c>
      <c r="T70" s="51">
        <f t="shared" si="2"/>
        <v>1083</v>
      </c>
      <c r="U70" s="49">
        <v>0</v>
      </c>
      <c r="V70" s="54"/>
      <c r="W70" s="54"/>
      <c r="X70" s="51">
        <f t="shared" si="3"/>
        <v>0</v>
      </c>
      <c r="Y70" s="49">
        <v>0</v>
      </c>
      <c r="Z70" s="54"/>
      <c r="AA70" s="54"/>
      <c r="AB70" s="81">
        <f t="shared" si="4"/>
        <v>0</v>
      </c>
    </row>
    <row r="71" spans="1:28" ht="56.25">
      <c r="A71" s="80" t="s">
        <v>188</v>
      </c>
      <c r="B71" s="46" t="s">
        <v>75</v>
      </c>
      <c r="C71" s="47" t="s">
        <v>78</v>
      </c>
      <c r="D71" s="46" t="s">
        <v>246</v>
      </c>
      <c r="E71" s="66">
        <v>2024</v>
      </c>
      <c r="F71" s="66">
        <v>2025</v>
      </c>
      <c r="G71" s="66">
        <v>2024</v>
      </c>
      <c r="H71" s="66">
        <v>2026</v>
      </c>
      <c r="I71" s="49">
        <v>6600</v>
      </c>
      <c r="J71" s="54">
        <v>5717</v>
      </c>
      <c r="K71" s="54"/>
      <c r="L71" s="51">
        <f t="shared" si="0"/>
        <v>883</v>
      </c>
      <c r="M71" s="49">
        <v>600</v>
      </c>
      <c r="N71" s="54"/>
      <c r="O71" s="54">
        <v>11642</v>
      </c>
      <c r="P71" s="51">
        <f t="shared" si="1"/>
        <v>12242</v>
      </c>
      <c r="Q71" s="49">
        <v>0</v>
      </c>
      <c r="R71" s="54"/>
      <c r="S71" s="54">
        <v>1443</v>
      </c>
      <c r="T71" s="51">
        <f t="shared" si="2"/>
        <v>1443</v>
      </c>
      <c r="U71" s="49">
        <v>0</v>
      </c>
      <c r="V71" s="54"/>
      <c r="W71" s="54"/>
      <c r="X71" s="51">
        <f t="shared" si="3"/>
        <v>0</v>
      </c>
      <c r="Y71" s="49">
        <v>0</v>
      </c>
      <c r="Z71" s="54"/>
      <c r="AA71" s="54"/>
      <c r="AB71" s="81">
        <f t="shared" si="4"/>
        <v>0</v>
      </c>
    </row>
    <row r="72" spans="1:28" ht="56.25">
      <c r="A72" s="80" t="s">
        <v>188</v>
      </c>
      <c r="B72" s="46" t="s">
        <v>75</v>
      </c>
      <c r="C72" s="47" t="s">
        <v>78</v>
      </c>
      <c r="D72" s="46" t="s">
        <v>247</v>
      </c>
      <c r="E72" s="66">
        <v>2024</v>
      </c>
      <c r="F72" s="66">
        <v>2025</v>
      </c>
      <c r="G72" s="66">
        <v>2024</v>
      </c>
      <c r="H72" s="66">
        <v>2025</v>
      </c>
      <c r="I72" s="49">
        <v>23003</v>
      </c>
      <c r="J72" s="54">
        <v>1023</v>
      </c>
      <c r="K72" s="54"/>
      <c r="L72" s="51">
        <f t="shared" si="0"/>
        <v>21980</v>
      </c>
      <c r="M72" s="49">
        <v>2103</v>
      </c>
      <c r="N72" s="54">
        <v>93</v>
      </c>
      <c r="O72" s="54"/>
      <c r="P72" s="51">
        <f t="shared" si="1"/>
        <v>2010</v>
      </c>
      <c r="Q72" s="49">
        <v>0</v>
      </c>
      <c r="R72" s="54"/>
      <c r="S72" s="54"/>
      <c r="T72" s="51">
        <f t="shared" si="2"/>
        <v>0</v>
      </c>
      <c r="U72" s="49">
        <v>0</v>
      </c>
      <c r="V72" s="54"/>
      <c r="W72" s="54"/>
      <c r="X72" s="51">
        <f t="shared" si="3"/>
        <v>0</v>
      </c>
      <c r="Y72" s="49">
        <v>0</v>
      </c>
      <c r="Z72" s="54"/>
      <c r="AA72" s="54"/>
      <c r="AB72" s="81">
        <f t="shared" si="4"/>
        <v>0</v>
      </c>
    </row>
    <row r="73" spans="1:28" ht="56.25">
      <c r="A73" s="80" t="s">
        <v>188</v>
      </c>
      <c r="B73" s="46" t="s">
        <v>75</v>
      </c>
      <c r="C73" s="47" t="s">
        <v>78</v>
      </c>
      <c r="D73" s="46" t="s">
        <v>248</v>
      </c>
      <c r="E73" s="66">
        <v>2024</v>
      </c>
      <c r="F73" s="66">
        <v>2027</v>
      </c>
      <c r="G73" s="66">
        <v>2025</v>
      </c>
      <c r="H73" s="66">
        <v>2026</v>
      </c>
      <c r="I73" s="49">
        <v>9626</v>
      </c>
      <c r="J73" s="54">
        <v>9626</v>
      </c>
      <c r="K73" s="54"/>
      <c r="L73" s="51">
        <f t="shared" si="0"/>
        <v>0</v>
      </c>
      <c r="M73" s="49">
        <v>874</v>
      </c>
      <c r="N73" s="54">
        <v>389</v>
      </c>
      <c r="O73" s="54">
        <v>7439</v>
      </c>
      <c r="P73" s="51">
        <f t="shared" si="1"/>
        <v>7924</v>
      </c>
      <c r="Q73" s="49">
        <v>0</v>
      </c>
      <c r="R73" s="54"/>
      <c r="S73" s="54">
        <v>881</v>
      </c>
      <c r="T73" s="51">
        <f t="shared" si="2"/>
        <v>881</v>
      </c>
      <c r="U73" s="49">
        <v>291</v>
      </c>
      <c r="V73" s="54"/>
      <c r="W73" s="54"/>
      <c r="X73" s="51">
        <f t="shared" si="3"/>
        <v>291</v>
      </c>
      <c r="Y73" s="49">
        <v>0</v>
      </c>
      <c r="Z73" s="54"/>
      <c r="AA73" s="54"/>
      <c r="AB73" s="81">
        <f t="shared" si="4"/>
        <v>0</v>
      </c>
    </row>
    <row r="74" spans="1:28" ht="56.25">
      <c r="A74" s="80" t="s">
        <v>188</v>
      </c>
      <c r="B74" s="46" t="s">
        <v>75</v>
      </c>
      <c r="C74" s="47" t="s">
        <v>78</v>
      </c>
      <c r="D74" s="46" t="s">
        <v>249</v>
      </c>
      <c r="E74" s="66">
        <v>2024</v>
      </c>
      <c r="F74" s="66">
        <v>2025</v>
      </c>
      <c r="G74" s="66">
        <v>2024</v>
      </c>
      <c r="H74" s="66">
        <v>2025</v>
      </c>
      <c r="I74" s="49">
        <v>14064</v>
      </c>
      <c r="J74" s="54"/>
      <c r="K74" s="54">
        <v>4291</v>
      </c>
      <c r="L74" s="51">
        <f t="shared" si="0"/>
        <v>18355</v>
      </c>
      <c r="M74" s="49">
        <v>1324</v>
      </c>
      <c r="N74" s="54"/>
      <c r="O74" s="54">
        <v>389</v>
      </c>
      <c r="P74" s="51">
        <f t="shared" si="1"/>
        <v>1713</v>
      </c>
      <c r="Q74" s="49">
        <v>0</v>
      </c>
      <c r="R74" s="54"/>
      <c r="S74" s="54"/>
      <c r="T74" s="51">
        <f t="shared" si="2"/>
        <v>0</v>
      </c>
      <c r="U74" s="49">
        <v>0</v>
      </c>
      <c r="V74" s="54"/>
      <c r="W74" s="54"/>
      <c r="X74" s="51">
        <f t="shared" si="3"/>
        <v>0</v>
      </c>
      <c r="Y74" s="49">
        <v>0</v>
      </c>
      <c r="Z74" s="54"/>
      <c r="AA74" s="54"/>
      <c r="AB74" s="81">
        <f t="shared" si="4"/>
        <v>0</v>
      </c>
    </row>
    <row r="75" spans="1:28" ht="56.25">
      <c r="A75" s="80" t="s">
        <v>188</v>
      </c>
      <c r="B75" s="46" t="s">
        <v>75</v>
      </c>
      <c r="C75" s="47" t="s">
        <v>78</v>
      </c>
      <c r="D75" s="46" t="s">
        <v>250</v>
      </c>
      <c r="E75" s="66"/>
      <c r="F75" s="66"/>
      <c r="G75" s="66">
        <v>2024</v>
      </c>
      <c r="H75" s="66">
        <v>2026</v>
      </c>
      <c r="I75" s="49">
        <v>0</v>
      </c>
      <c r="J75" s="54"/>
      <c r="K75" s="54">
        <v>812</v>
      </c>
      <c r="L75" s="51">
        <f t="shared" si="0"/>
        <v>812</v>
      </c>
      <c r="M75" s="49">
        <v>0</v>
      </c>
      <c r="N75" s="54"/>
      <c r="O75" s="54">
        <v>32737</v>
      </c>
      <c r="P75" s="51">
        <f t="shared" si="1"/>
        <v>32737</v>
      </c>
      <c r="Q75" s="49">
        <v>0</v>
      </c>
      <c r="R75" s="54"/>
      <c r="S75" s="54">
        <v>3547</v>
      </c>
      <c r="T75" s="51">
        <f t="shared" si="2"/>
        <v>3547</v>
      </c>
      <c r="U75" s="49">
        <v>0</v>
      </c>
      <c r="V75" s="54"/>
      <c r="W75" s="54"/>
      <c r="X75" s="51">
        <f t="shared" si="3"/>
        <v>0</v>
      </c>
      <c r="Y75" s="49">
        <v>0</v>
      </c>
      <c r="Z75" s="54"/>
      <c r="AA75" s="54"/>
      <c r="AB75" s="81">
        <f t="shared" si="4"/>
        <v>0</v>
      </c>
    </row>
    <row r="76" spans="1:28" ht="56.25">
      <c r="A76" s="80" t="s">
        <v>188</v>
      </c>
      <c r="B76" s="46" t="s">
        <v>75</v>
      </c>
      <c r="C76" s="47" t="s">
        <v>78</v>
      </c>
      <c r="D76" s="46" t="s">
        <v>251</v>
      </c>
      <c r="E76" s="66">
        <v>2024</v>
      </c>
      <c r="F76" s="66">
        <v>2027</v>
      </c>
      <c r="G76" s="66">
        <v>2024</v>
      </c>
      <c r="H76" s="66">
        <v>2027</v>
      </c>
      <c r="I76" s="49">
        <v>225138</v>
      </c>
      <c r="J76" s="54">
        <v>21085</v>
      </c>
      <c r="K76" s="54"/>
      <c r="L76" s="51">
        <f t="shared" si="0"/>
        <v>204053</v>
      </c>
      <c r="M76" s="49">
        <v>179627</v>
      </c>
      <c r="N76" s="54">
        <v>1916</v>
      </c>
      <c r="O76" s="54"/>
      <c r="P76" s="51">
        <f t="shared" si="1"/>
        <v>177711</v>
      </c>
      <c r="Q76" s="49">
        <v>153304</v>
      </c>
      <c r="R76" s="54"/>
      <c r="S76" s="54"/>
      <c r="T76" s="51">
        <f t="shared" si="2"/>
        <v>153304</v>
      </c>
      <c r="U76" s="49">
        <v>170896</v>
      </c>
      <c r="V76" s="54"/>
      <c r="W76" s="54"/>
      <c r="X76" s="51">
        <f t="shared" si="3"/>
        <v>170896</v>
      </c>
      <c r="Y76" s="49">
        <v>0</v>
      </c>
      <c r="Z76" s="54"/>
      <c r="AA76" s="54"/>
      <c r="AB76" s="81">
        <f t="shared" si="4"/>
        <v>0</v>
      </c>
    </row>
    <row r="77" spans="1:28" ht="56.25">
      <c r="A77" s="80" t="s">
        <v>188</v>
      </c>
      <c r="B77" s="46" t="s">
        <v>75</v>
      </c>
      <c r="C77" s="47" t="s">
        <v>78</v>
      </c>
      <c r="D77" s="46" t="s">
        <v>252</v>
      </c>
      <c r="E77" s="66">
        <v>2024</v>
      </c>
      <c r="F77" s="66">
        <v>2025</v>
      </c>
      <c r="G77" s="66">
        <v>2025</v>
      </c>
      <c r="H77" s="66">
        <v>2026</v>
      </c>
      <c r="I77" s="49">
        <v>11000</v>
      </c>
      <c r="J77" s="54">
        <v>11000</v>
      </c>
      <c r="K77" s="54"/>
      <c r="L77" s="51">
        <f t="shared" si="0"/>
        <v>0</v>
      </c>
      <c r="M77" s="49">
        <v>1000</v>
      </c>
      <c r="N77" s="54">
        <v>119</v>
      </c>
      <c r="O77" s="54">
        <v>11912</v>
      </c>
      <c r="P77" s="51">
        <f t="shared" si="1"/>
        <v>12793</v>
      </c>
      <c r="Q77" s="49">
        <v>0</v>
      </c>
      <c r="R77" s="54"/>
      <c r="S77" s="54">
        <v>1421</v>
      </c>
      <c r="T77" s="51">
        <f t="shared" si="2"/>
        <v>1421</v>
      </c>
      <c r="U77" s="49">
        <v>0</v>
      </c>
      <c r="V77" s="54"/>
      <c r="W77" s="54"/>
      <c r="X77" s="51">
        <f t="shared" si="3"/>
        <v>0</v>
      </c>
      <c r="Y77" s="49">
        <v>0</v>
      </c>
      <c r="Z77" s="54"/>
      <c r="AA77" s="54"/>
      <c r="AB77" s="81">
        <f t="shared" si="4"/>
        <v>0</v>
      </c>
    </row>
    <row r="78" spans="1:28" ht="56.25">
      <c r="A78" s="80" t="s">
        <v>188</v>
      </c>
      <c r="B78" s="46" t="s">
        <v>75</v>
      </c>
      <c r="C78" s="47" t="s">
        <v>78</v>
      </c>
      <c r="D78" s="46" t="s">
        <v>253</v>
      </c>
      <c r="E78" s="66">
        <v>2024</v>
      </c>
      <c r="F78" s="66">
        <v>2027</v>
      </c>
      <c r="G78" s="66">
        <v>2024</v>
      </c>
      <c r="H78" s="66">
        <v>2027</v>
      </c>
      <c r="I78" s="49">
        <v>126320</v>
      </c>
      <c r="J78" s="54"/>
      <c r="K78" s="54">
        <v>1304</v>
      </c>
      <c r="L78" s="51">
        <f t="shared" si="0"/>
        <v>127624</v>
      </c>
      <c r="M78" s="49">
        <v>101663</v>
      </c>
      <c r="N78" s="54"/>
      <c r="O78" s="54">
        <v>119</v>
      </c>
      <c r="P78" s="51">
        <f t="shared" si="1"/>
        <v>101782</v>
      </c>
      <c r="Q78" s="49">
        <v>92060</v>
      </c>
      <c r="R78" s="54"/>
      <c r="S78" s="54"/>
      <c r="T78" s="51">
        <f t="shared" si="2"/>
        <v>92060</v>
      </c>
      <c r="U78" s="49">
        <v>106629</v>
      </c>
      <c r="V78" s="54"/>
      <c r="W78" s="54"/>
      <c r="X78" s="51">
        <f t="shared" si="3"/>
        <v>106629</v>
      </c>
      <c r="Y78" s="49">
        <v>0</v>
      </c>
      <c r="Z78" s="54"/>
      <c r="AA78" s="54"/>
      <c r="AB78" s="81">
        <f t="shared" si="4"/>
        <v>0</v>
      </c>
    </row>
    <row r="79" spans="1:28" ht="56.25">
      <c r="A79" s="80" t="s">
        <v>188</v>
      </c>
      <c r="B79" s="46" t="s">
        <v>75</v>
      </c>
      <c r="C79" s="47" t="s">
        <v>78</v>
      </c>
      <c r="D79" s="46" t="s">
        <v>254</v>
      </c>
      <c r="E79" s="66">
        <v>2024</v>
      </c>
      <c r="F79" s="66">
        <v>2026</v>
      </c>
      <c r="G79" s="66">
        <v>2025</v>
      </c>
      <c r="H79" s="66">
        <v>2026</v>
      </c>
      <c r="I79" s="49">
        <v>1320</v>
      </c>
      <c r="J79" s="54">
        <v>1320</v>
      </c>
      <c r="K79" s="54"/>
      <c r="L79" s="51">
        <f t="shared" ref="L79:L142" si="5">I79-J79+K79</f>
        <v>0</v>
      </c>
      <c r="M79" s="49">
        <v>1440</v>
      </c>
      <c r="N79" s="54">
        <v>615</v>
      </c>
      <c r="O79" s="54">
        <v>11192</v>
      </c>
      <c r="P79" s="51">
        <f t="shared" ref="P79:P142" si="6">M79-N79+O79</f>
        <v>12017</v>
      </c>
      <c r="Q79" s="49">
        <v>120</v>
      </c>
      <c r="R79" s="54">
        <v>120</v>
      </c>
      <c r="S79" s="54">
        <v>1335</v>
      </c>
      <c r="T79" s="51">
        <f t="shared" ref="T79:T142" si="7">Q79-R79+S79</f>
        <v>1335</v>
      </c>
      <c r="U79" s="49">
        <v>0</v>
      </c>
      <c r="V79" s="54"/>
      <c r="W79" s="54"/>
      <c r="X79" s="51">
        <f t="shared" ref="X79:X142" si="8">U79-V79+W79</f>
        <v>0</v>
      </c>
      <c r="Y79" s="49">
        <v>0</v>
      </c>
      <c r="Z79" s="54"/>
      <c r="AA79" s="54"/>
      <c r="AB79" s="81">
        <f t="shared" ref="AB79:AB142" si="9">Y79-Z79+AA79</f>
        <v>0</v>
      </c>
    </row>
    <row r="80" spans="1:28" ht="56.25">
      <c r="A80" s="80" t="s">
        <v>188</v>
      </c>
      <c r="B80" s="46" t="s">
        <v>75</v>
      </c>
      <c r="C80" s="47" t="s">
        <v>78</v>
      </c>
      <c r="D80" s="46" t="s">
        <v>255</v>
      </c>
      <c r="E80" s="66">
        <v>2024</v>
      </c>
      <c r="F80" s="66">
        <v>2025</v>
      </c>
      <c r="G80" s="66">
        <v>2024</v>
      </c>
      <c r="H80" s="66">
        <v>2026</v>
      </c>
      <c r="I80" s="49">
        <v>36031</v>
      </c>
      <c r="J80" s="54">
        <v>7760</v>
      </c>
      <c r="K80" s="54"/>
      <c r="L80" s="51">
        <f t="shared" si="5"/>
        <v>28271</v>
      </c>
      <c r="M80" s="49">
        <v>3176</v>
      </c>
      <c r="N80" s="54"/>
      <c r="O80" s="54">
        <v>615</v>
      </c>
      <c r="P80" s="51">
        <f t="shared" si="6"/>
        <v>3791</v>
      </c>
      <c r="Q80" s="49">
        <v>0</v>
      </c>
      <c r="R80" s="54"/>
      <c r="S80" s="54">
        <v>120</v>
      </c>
      <c r="T80" s="51">
        <f t="shared" si="7"/>
        <v>120</v>
      </c>
      <c r="U80" s="49">
        <v>0</v>
      </c>
      <c r="V80" s="54"/>
      <c r="W80" s="54"/>
      <c r="X80" s="51">
        <f t="shared" si="8"/>
        <v>0</v>
      </c>
      <c r="Y80" s="49">
        <v>0</v>
      </c>
      <c r="Z80" s="54"/>
      <c r="AA80" s="54"/>
      <c r="AB80" s="81">
        <f t="shared" si="9"/>
        <v>0</v>
      </c>
    </row>
    <row r="81" spans="1:28" ht="56.25">
      <c r="A81" s="80" t="s">
        <v>188</v>
      </c>
      <c r="B81" s="46" t="s">
        <v>75</v>
      </c>
      <c r="C81" s="47" t="s">
        <v>78</v>
      </c>
      <c r="D81" s="46" t="s">
        <v>256</v>
      </c>
      <c r="E81" s="66"/>
      <c r="F81" s="66"/>
      <c r="G81" s="66">
        <v>2025</v>
      </c>
      <c r="H81" s="66">
        <v>2026</v>
      </c>
      <c r="I81" s="49">
        <v>0</v>
      </c>
      <c r="J81" s="54"/>
      <c r="K81" s="54"/>
      <c r="L81" s="51">
        <f t="shared" si="5"/>
        <v>0</v>
      </c>
      <c r="M81" s="49">
        <v>0</v>
      </c>
      <c r="N81" s="54"/>
      <c r="O81" s="54">
        <v>16469</v>
      </c>
      <c r="P81" s="51">
        <f t="shared" si="6"/>
        <v>16469</v>
      </c>
      <c r="Q81" s="49">
        <v>0</v>
      </c>
      <c r="R81" s="54"/>
      <c r="S81" s="54">
        <v>1830</v>
      </c>
      <c r="T81" s="51">
        <f t="shared" si="7"/>
        <v>1830</v>
      </c>
      <c r="U81" s="49">
        <v>0</v>
      </c>
      <c r="V81" s="54"/>
      <c r="W81" s="54"/>
      <c r="X81" s="51">
        <f t="shared" si="8"/>
        <v>0</v>
      </c>
      <c r="Y81" s="49">
        <v>0</v>
      </c>
      <c r="Z81" s="54"/>
      <c r="AA81" s="54"/>
      <c r="AB81" s="81">
        <f t="shared" si="9"/>
        <v>0</v>
      </c>
    </row>
    <row r="82" spans="1:28" ht="56.25">
      <c r="A82" s="80" t="s">
        <v>188</v>
      </c>
      <c r="B82" s="46" t="s">
        <v>75</v>
      </c>
      <c r="C82" s="47" t="s">
        <v>78</v>
      </c>
      <c r="D82" s="46" t="s">
        <v>257</v>
      </c>
      <c r="E82" s="66">
        <v>2024</v>
      </c>
      <c r="F82" s="66">
        <v>2027</v>
      </c>
      <c r="G82" s="66">
        <v>2024</v>
      </c>
      <c r="H82" s="66">
        <v>2027</v>
      </c>
      <c r="I82" s="49">
        <v>131886</v>
      </c>
      <c r="J82" s="54">
        <v>10375</v>
      </c>
      <c r="K82" s="54"/>
      <c r="L82" s="51">
        <f t="shared" si="5"/>
        <v>121511</v>
      </c>
      <c r="M82" s="49">
        <v>107025</v>
      </c>
      <c r="N82" s="54">
        <v>943</v>
      </c>
      <c r="O82" s="54"/>
      <c r="P82" s="51">
        <f t="shared" si="6"/>
        <v>106082</v>
      </c>
      <c r="Q82" s="49">
        <v>94165</v>
      </c>
      <c r="R82" s="54"/>
      <c r="S82" s="54"/>
      <c r="T82" s="51">
        <f t="shared" si="7"/>
        <v>94165</v>
      </c>
      <c r="U82" s="49">
        <v>109104</v>
      </c>
      <c r="V82" s="54"/>
      <c r="W82" s="54"/>
      <c r="X82" s="51">
        <f t="shared" si="8"/>
        <v>109104</v>
      </c>
      <c r="Y82" s="49">
        <v>0</v>
      </c>
      <c r="Z82" s="54"/>
      <c r="AA82" s="54"/>
      <c r="AB82" s="81">
        <f t="shared" si="9"/>
        <v>0</v>
      </c>
    </row>
    <row r="83" spans="1:28" ht="56.25">
      <c r="A83" s="80" t="s">
        <v>188</v>
      </c>
      <c r="B83" s="46" t="s">
        <v>75</v>
      </c>
      <c r="C83" s="47" t="s">
        <v>78</v>
      </c>
      <c r="D83" s="46" t="s">
        <v>258</v>
      </c>
      <c r="E83" s="66">
        <v>2024</v>
      </c>
      <c r="F83" s="66">
        <v>2026</v>
      </c>
      <c r="G83" s="66">
        <v>2025</v>
      </c>
      <c r="H83" s="66">
        <v>2026</v>
      </c>
      <c r="I83" s="49">
        <v>36000</v>
      </c>
      <c r="J83" s="54">
        <v>36000</v>
      </c>
      <c r="K83" s="54"/>
      <c r="L83" s="51">
        <f t="shared" si="5"/>
        <v>0</v>
      </c>
      <c r="M83" s="49">
        <v>6600</v>
      </c>
      <c r="N83" s="54">
        <v>974</v>
      </c>
      <c r="O83" s="54">
        <v>68658</v>
      </c>
      <c r="P83" s="51">
        <f t="shared" si="6"/>
        <v>74284</v>
      </c>
      <c r="Q83" s="49">
        <v>400</v>
      </c>
      <c r="R83" s="54"/>
      <c r="S83" s="54">
        <v>8187</v>
      </c>
      <c r="T83" s="51">
        <f t="shared" si="7"/>
        <v>8587</v>
      </c>
      <c r="U83" s="49">
        <v>0</v>
      </c>
      <c r="V83" s="54"/>
      <c r="W83" s="54"/>
      <c r="X83" s="51">
        <f t="shared" si="8"/>
        <v>0</v>
      </c>
      <c r="Y83" s="49">
        <v>0</v>
      </c>
      <c r="Z83" s="54"/>
      <c r="AA83" s="54"/>
      <c r="AB83" s="81">
        <f t="shared" si="9"/>
        <v>0</v>
      </c>
    </row>
    <row r="84" spans="1:28" ht="56.25">
      <c r="A84" s="80" t="s">
        <v>188</v>
      </c>
      <c r="B84" s="46" t="s">
        <v>75</v>
      </c>
      <c r="C84" s="47" t="s">
        <v>78</v>
      </c>
      <c r="D84" s="46" t="s">
        <v>259</v>
      </c>
      <c r="E84" s="66">
        <v>2024</v>
      </c>
      <c r="F84" s="66">
        <v>2025</v>
      </c>
      <c r="G84" s="66">
        <v>2024</v>
      </c>
      <c r="H84" s="66">
        <v>2025</v>
      </c>
      <c r="I84" s="49">
        <v>130747</v>
      </c>
      <c r="J84" s="54">
        <v>17284</v>
      </c>
      <c r="K84" s="54"/>
      <c r="L84" s="51">
        <f t="shared" si="5"/>
        <v>113463</v>
      </c>
      <c r="M84" s="49">
        <v>11531</v>
      </c>
      <c r="N84" s="54"/>
      <c r="O84" s="54">
        <v>974</v>
      </c>
      <c r="P84" s="51">
        <f t="shared" si="6"/>
        <v>12505</v>
      </c>
      <c r="Q84" s="49">
        <v>0</v>
      </c>
      <c r="R84" s="54"/>
      <c r="S84" s="54"/>
      <c r="T84" s="51">
        <f t="shared" si="7"/>
        <v>0</v>
      </c>
      <c r="U84" s="49">
        <v>0</v>
      </c>
      <c r="V84" s="54"/>
      <c r="W84" s="54"/>
      <c r="X84" s="51">
        <f t="shared" si="8"/>
        <v>0</v>
      </c>
      <c r="Y84" s="49">
        <v>0</v>
      </c>
      <c r="Z84" s="54"/>
      <c r="AA84" s="54"/>
      <c r="AB84" s="81">
        <f t="shared" si="9"/>
        <v>0</v>
      </c>
    </row>
    <row r="85" spans="1:28" ht="56.25">
      <c r="A85" s="80" t="s">
        <v>188</v>
      </c>
      <c r="B85" s="46" t="s">
        <v>75</v>
      </c>
      <c r="C85" s="47" t="s">
        <v>78</v>
      </c>
      <c r="D85" s="46" t="s">
        <v>260</v>
      </c>
      <c r="E85" s="66"/>
      <c r="F85" s="66"/>
      <c r="G85" s="66">
        <v>2025</v>
      </c>
      <c r="H85" s="66">
        <v>2026</v>
      </c>
      <c r="I85" s="49">
        <v>0</v>
      </c>
      <c r="J85" s="54"/>
      <c r="K85" s="54"/>
      <c r="L85" s="51">
        <f t="shared" si="5"/>
        <v>0</v>
      </c>
      <c r="M85" s="49">
        <v>0</v>
      </c>
      <c r="N85" s="54"/>
      <c r="O85" s="54">
        <v>8717</v>
      </c>
      <c r="P85" s="51">
        <f t="shared" si="6"/>
        <v>8717</v>
      </c>
      <c r="Q85" s="49">
        <v>0</v>
      </c>
      <c r="R85" s="54"/>
      <c r="S85" s="54">
        <v>969</v>
      </c>
      <c r="T85" s="51">
        <f t="shared" si="7"/>
        <v>969</v>
      </c>
      <c r="U85" s="49">
        <v>0</v>
      </c>
      <c r="V85" s="54"/>
      <c r="W85" s="54"/>
      <c r="X85" s="51">
        <f t="shared" si="8"/>
        <v>0</v>
      </c>
      <c r="Y85" s="49">
        <v>0</v>
      </c>
      <c r="Z85" s="54"/>
      <c r="AA85" s="54"/>
      <c r="AB85" s="81">
        <f t="shared" si="9"/>
        <v>0</v>
      </c>
    </row>
    <row r="86" spans="1:28" ht="56.25">
      <c r="A86" s="80" t="s">
        <v>188</v>
      </c>
      <c r="B86" s="46" t="s">
        <v>75</v>
      </c>
      <c r="C86" s="47" t="s">
        <v>78</v>
      </c>
      <c r="D86" s="46" t="s">
        <v>261</v>
      </c>
      <c r="E86" s="66">
        <v>2024</v>
      </c>
      <c r="F86" s="66">
        <v>2025</v>
      </c>
      <c r="G86" s="66">
        <v>2024</v>
      </c>
      <c r="H86" s="66">
        <v>2025</v>
      </c>
      <c r="I86" s="49">
        <v>31484</v>
      </c>
      <c r="J86" s="54">
        <v>7008</v>
      </c>
      <c r="K86" s="54"/>
      <c r="L86" s="51">
        <f t="shared" si="5"/>
        <v>24476</v>
      </c>
      <c r="M86" s="49">
        <v>3566</v>
      </c>
      <c r="N86" s="54">
        <v>637</v>
      </c>
      <c r="O86" s="54"/>
      <c r="P86" s="51">
        <f t="shared" si="6"/>
        <v>2929</v>
      </c>
      <c r="Q86" s="49">
        <v>0</v>
      </c>
      <c r="R86" s="54"/>
      <c r="S86" s="54"/>
      <c r="T86" s="51">
        <f t="shared" si="7"/>
        <v>0</v>
      </c>
      <c r="U86" s="49">
        <v>0</v>
      </c>
      <c r="V86" s="54"/>
      <c r="W86" s="54"/>
      <c r="X86" s="51">
        <f t="shared" si="8"/>
        <v>0</v>
      </c>
      <c r="Y86" s="49">
        <v>0</v>
      </c>
      <c r="Z86" s="54"/>
      <c r="AA86" s="54"/>
      <c r="AB86" s="81">
        <f t="shared" si="9"/>
        <v>0</v>
      </c>
    </row>
    <row r="87" spans="1:28" ht="56.25">
      <c r="A87" s="80" t="s">
        <v>188</v>
      </c>
      <c r="B87" s="46" t="s">
        <v>75</v>
      </c>
      <c r="C87" s="47" t="s">
        <v>78</v>
      </c>
      <c r="D87" s="46" t="s">
        <v>262</v>
      </c>
      <c r="E87" s="66">
        <v>2024</v>
      </c>
      <c r="F87" s="66">
        <v>2027</v>
      </c>
      <c r="G87" s="66">
        <v>2025</v>
      </c>
      <c r="H87" s="66">
        <v>2026</v>
      </c>
      <c r="I87" s="49">
        <v>9167</v>
      </c>
      <c r="J87" s="54">
        <v>9167</v>
      </c>
      <c r="K87" s="54"/>
      <c r="L87" s="51">
        <f t="shared" si="5"/>
        <v>0</v>
      </c>
      <c r="M87" s="49">
        <v>10000</v>
      </c>
      <c r="N87" s="54">
        <v>8348</v>
      </c>
      <c r="O87" s="54">
        <v>20074</v>
      </c>
      <c r="P87" s="51">
        <f t="shared" si="6"/>
        <v>21726</v>
      </c>
      <c r="Q87" s="49">
        <v>10000</v>
      </c>
      <c r="R87" s="54">
        <v>10000</v>
      </c>
      <c r="S87" s="54">
        <v>2414</v>
      </c>
      <c r="T87" s="51">
        <f t="shared" si="7"/>
        <v>2414</v>
      </c>
      <c r="U87" s="49">
        <v>833</v>
      </c>
      <c r="V87" s="54">
        <v>833</v>
      </c>
      <c r="W87" s="54"/>
      <c r="X87" s="51">
        <f t="shared" si="8"/>
        <v>0</v>
      </c>
      <c r="Y87" s="49">
        <v>0</v>
      </c>
      <c r="Z87" s="54"/>
      <c r="AA87" s="54"/>
      <c r="AB87" s="81">
        <f t="shared" si="9"/>
        <v>0</v>
      </c>
    </row>
    <row r="88" spans="1:28" ht="56.25">
      <c r="A88" s="80" t="s">
        <v>188</v>
      </c>
      <c r="B88" s="46" t="s">
        <v>75</v>
      </c>
      <c r="C88" s="47" t="s">
        <v>78</v>
      </c>
      <c r="D88" s="46" t="s">
        <v>263</v>
      </c>
      <c r="E88" s="66">
        <v>2024</v>
      </c>
      <c r="F88" s="66">
        <v>2027</v>
      </c>
      <c r="G88" s="66">
        <v>2024</v>
      </c>
      <c r="H88" s="66">
        <v>2027</v>
      </c>
      <c r="I88" s="49">
        <v>230698</v>
      </c>
      <c r="J88" s="54">
        <v>9731</v>
      </c>
      <c r="K88" s="54"/>
      <c r="L88" s="51">
        <f t="shared" si="5"/>
        <v>220967</v>
      </c>
      <c r="M88" s="49">
        <v>199963</v>
      </c>
      <c r="N88" s="54"/>
      <c r="O88" s="54">
        <v>8348</v>
      </c>
      <c r="P88" s="51">
        <f t="shared" si="6"/>
        <v>208311</v>
      </c>
      <c r="Q88" s="49">
        <v>178417</v>
      </c>
      <c r="R88" s="54"/>
      <c r="S88" s="54">
        <v>10000</v>
      </c>
      <c r="T88" s="51">
        <f t="shared" si="7"/>
        <v>188417</v>
      </c>
      <c r="U88" s="49">
        <v>197221</v>
      </c>
      <c r="V88" s="54"/>
      <c r="W88" s="54">
        <v>833</v>
      </c>
      <c r="X88" s="51">
        <f t="shared" si="8"/>
        <v>198054</v>
      </c>
      <c r="Y88" s="49">
        <v>0</v>
      </c>
      <c r="Z88" s="54"/>
      <c r="AA88" s="54"/>
      <c r="AB88" s="81">
        <f t="shared" si="9"/>
        <v>0</v>
      </c>
    </row>
    <row r="89" spans="1:28" ht="56.25">
      <c r="A89" s="80" t="s">
        <v>188</v>
      </c>
      <c r="B89" s="46" t="s">
        <v>75</v>
      </c>
      <c r="C89" s="47" t="s">
        <v>78</v>
      </c>
      <c r="D89" s="46" t="s">
        <v>264</v>
      </c>
      <c r="E89" s="66">
        <v>2024</v>
      </c>
      <c r="F89" s="66">
        <v>2025</v>
      </c>
      <c r="G89" s="66">
        <v>2024</v>
      </c>
      <c r="H89" s="66">
        <v>2026</v>
      </c>
      <c r="I89" s="49">
        <v>41053</v>
      </c>
      <c r="J89" s="54"/>
      <c r="K89" s="54"/>
      <c r="L89" s="51">
        <f t="shared" si="5"/>
        <v>41053</v>
      </c>
      <c r="M89" s="49">
        <v>4387</v>
      </c>
      <c r="N89" s="54"/>
      <c r="O89" s="54">
        <v>69499</v>
      </c>
      <c r="P89" s="51">
        <f t="shared" si="6"/>
        <v>73886</v>
      </c>
      <c r="Q89" s="49">
        <v>0</v>
      </c>
      <c r="R89" s="54"/>
      <c r="S89" s="54">
        <v>7722</v>
      </c>
      <c r="T89" s="51">
        <f t="shared" si="7"/>
        <v>7722</v>
      </c>
      <c r="U89" s="49">
        <v>0</v>
      </c>
      <c r="V89" s="54"/>
      <c r="W89" s="54"/>
      <c r="X89" s="51">
        <f t="shared" si="8"/>
        <v>0</v>
      </c>
      <c r="Y89" s="49">
        <v>0</v>
      </c>
      <c r="Z89" s="54"/>
      <c r="AA89" s="54"/>
      <c r="AB89" s="81">
        <f t="shared" si="9"/>
        <v>0</v>
      </c>
    </row>
    <row r="90" spans="1:28" ht="56.25">
      <c r="A90" s="80" t="s">
        <v>188</v>
      </c>
      <c r="B90" s="46" t="s">
        <v>75</v>
      </c>
      <c r="C90" s="47" t="s">
        <v>78</v>
      </c>
      <c r="D90" s="46" t="s">
        <v>265</v>
      </c>
      <c r="E90" s="66">
        <v>2024</v>
      </c>
      <c r="F90" s="66">
        <v>2027</v>
      </c>
      <c r="G90" s="66">
        <v>2024</v>
      </c>
      <c r="H90" s="66">
        <v>2027</v>
      </c>
      <c r="I90" s="49">
        <v>638556</v>
      </c>
      <c r="J90" s="54">
        <v>50043</v>
      </c>
      <c r="K90" s="54"/>
      <c r="L90" s="51">
        <f t="shared" si="5"/>
        <v>588513</v>
      </c>
      <c r="M90" s="49">
        <v>424086</v>
      </c>
      <c r="N90" s="54">
        <v>4549</v>
      </c>
      <c r="O90" s="54"/>
      <c r="P90" s="51">
        <f t="shared" si="6"/>
        <v>419537</v>
      </c>
      <c r="Q90" s="49">
        <v>411041</v>
      </c>
      <c r="R90" s="54"/>
      <c r="S90" s="54"/>
      <c r="T90" s="51">
        <f t="shared" si="7"/>
        <v>411041</v>
      </c>
      <c r="U90" s="49">
        <v>482736</v>
      </c>
      <c r="V90" s="54"/>
      <c r="W90" s="54"/>
      <c r="X90" s="51">
        <f t="shared" si="8"/>
        <v>482736</v>
      </c>
      <c r="Y90" s="49">
        <v>0</v>
      </c>
      <c r="Z90" s="54"/>
      <c r="AA90" s="54"/>
      <c r="AB90" s="81">
        <f t="shared" si="9"/>
        <v>0</v>
      </c>
    </row>
    <row r="91" spans="1:28" ht="56.25">
      <c r="A91" s="80" t="s">
        <v>188</v>
      </c>
      <c r="B91" s="46" t="s">
        <v>75</v>
      </c>
      <c r="C91" s="47" t="s">
        <v>78</v>
      </c>
      <c r="D91" s="46" t="s">
        <v>266</v>
      </c>
      <c r="E91" s="66">
        <v>2024</v>
      </c>
      <c r="F91" s="66">
        <v>2025</v>
      </c>
      <c r="G91" s="66">
        <v>2024</v>
      </c>
      <c r="H91" s="66">
        <v>2026</v>
      </c>
      <c r="I91" s="49">
        <v>36666</v>
      </c>
      <c r="J91" s="54"/>
      <c r="K91" s="54"/>
      <c r="L91" s="51">
        <f t="shared" si="5"/>
        <v>36666</v>
      </c>
      <c r="M91" s="49">
        <v>3334</v>
      </c>
      <c r="N91" s="54"/>
      <c r="O91" s="54">
        <v>60063</v>
      </c>
      <c r="P91" s="51">
        <f t="shared" si="6"/>
        <v>63397</v>
      </c>
      <c r="Q91" s="49">
        <v>0</v>
      </c>
      <c r="R91" s="54"/>
      <c r="S91" s="54">
        <v>6674</v>
      </c>
      <c r="T91" s="51">
        <f t="shared" si="7"/>
        <v>6674</v>
      </c>
      <c r="U91" s="49">
        <v>0</v>
      </c>
      <c r="V91" s="54"/>
      <c r="W91" s="54"/>
      <c r="X91" s="51">
        <f t="shared" si="8"/>
        <v>0</v>
      </c>
      <c r="Y91" s="49">
        <v>0</v>
      </c>
      <c r="Z91" s="54"/>
      <c r="AA91" s="54"/>
      <c r="AB91" s="81">
        <f t="shared" si="9"/>
        <v>0</v>
      </c>
    </row>
    <row r="92" spans="1:28" ht="56.25">
      <c r="A92" s="80" t="s">
        <v>188</v>
      </c>
      <c r="B92" s="46" t="s">
        <v>75</v>
      </c>
      <c r="C92" s="47" t="s">
        <v>78</v>
      </c>
      <c r="D92" s="46" t="s">
        <v>267</v>
      </c>
      <c r="E92" s="66">
        <v>2024</v>
      </c>
      <c r="F92" s="66">
        <v>2027</v>
      </c>
      <c r="G92" s="66">
        <v>2024</v>
      </c>
      <c r="H92" s="66">
        <v>2027</v>
      </c>
      <c r="I92" s="49">
        <v>444915</v>
      </c>
      <c r="J92" s="54">
        <v>40329</v>
      </c>
      <c r="K92" s="54"/>
      <c r="L92" s="51">
        <f t="shared" si="5"/>
        <v>404586</v>
      </c>
      <c r="M92" s="49">
        <v>349295</v>
      </c>
      <c r="N92" s="54">
        <v>3665</v>
      </c>
      <c r="O92" s="54"/>
      <c r="P92" s="51">
        <f t="shared" si="6"/>
        <v>345630</v>
      </c>
      <c r="Q92" s="49">
        <v>335533</v>
      </c>
      <c r="R92" s="54"/>
      <c r="S92" s="54"/>
      <c r="T92" s="51">
        <f t="shared" si="7"/>
        <v>335533</v>
      </c>
      <c r="U92" s="49">
        <v>373189</v>
      </c>
      <c r="V92" s="54"/>
      <c r="W92" s="54"/>
      <c r="X92" s="51">
        <f t="shared" si="8"/>
        <v>373189</v>
      </c>
      <c r="Y92" s="49">
        <v>0</v>
      </c>
      <c r="Z92" s="54"/>
      <c r="AA92" s="54"/>
      <c r="AB92" s="81">
        <f t="shared" si="9"/>
        <v>0</v>
      </c>
    </row>
    <row r="93" spans="1:28" ht="56.25">
      <c r="A93" s="80" t="s">
        <v>188</v>
      </c>
      <c r="B93" s="46" t="s">
        <v>75</v>
      </c>
      <c r="C93" s="47" t="s">
        <v>78</v>
      </c>
      <c r="D93" s="46" t="s">
        <v>268</v>
      </c>
      <c r="E93" s="66">
        <v>2024</v>
      </c>
      <c r="F93" s="66">
        <v>2026</v>
      </c>
      <c r="G93" s="66">
        <v>2024</v>
      </c>
      <c r="H93" s="66">
        <v>2026</v>
      </c>
      <c r="I93" s="49">
        <v>17820</v>
      </c>
      <c r="J93" s="54"/>
      <c r="K93" s="54">
        <v>5097</v>
      </c>
      <c r="L93" s="51">
        <f t="shared" si="5"/>
        <v>22917</v>
      </c>
      <c r="M93" s="49">
        <v>19440</v>
      </c>
      <c r="N93" s="54">
        <v>16836</v>
      </c>
      <c r="O93" s="54">
        <v>38095</v>
      </c>
      <c r="P93" s="51">
        <f t="shared" si="6"/>
        <v>40699</v>
      </c>
      <c r="Q93" s="49">
        <v>1620</v>
      </c>
      <c r="R93" s="54">
        <v>1620</v>
      </c>
      <c r="S93" s="54">
        <v>4291</v>
      </c>
      <c r="T93" s="51">
        <f t="shared" si="7"/>
        <v>4291</v>
      </c>
      <c r="U93" s="49">
        <v>0</v>
      </c>
      <c r="V93" s="54"/>
      <c r="W93" s="54"/>
      <c r="X93" s="51">
        <f t="shared" si="8"/>
        <v>0</v>
      </c>
      <c r="Y93" s="49">
        <v>0</v>
      </c>
      <c r="Z93" s="54"/>
      <c r="AA93" s="54"/>
      <c r="AB93" s="81">
        <f t="shared" si="9"/>
        <v>0</v>
      </c>
    </row>
    <row r="94" spans="1:28" ht="56.25">
      <c r="A94" s="80" t="s">
        <v>188</v>
      </c>
      <c r="B94" s="46" t="s">
        <v>75</v>
      </c>
      <c r="C94" s="47" t="s">
        <v>78</v>
      </c>
      <c r="D94" s="46" t="s">
        <v>269</v>
      </c>
      <c r="E94" s="66">
        <v>2024</v>
      </c>
      <c r="F94" s="66">
        <v>2027</v>
      </c>
      <c r="G94" s="66">
        <v>2024</v>
      </c>
      <c r="H94" s="66">
        <v>2027</v>
      </c>
      <c r="I94" s="49">
        <v>537206</v>
      </c>
      <c r="J94" s="54">
        <v>10833</v>
      </c>
      <c r="K94" s="54"/>
      <c r="L94" s="51">
        <f t="shared" si="5"/>
        <v>526373</v>
      </c>
      <c r="M94" s="49">
        <v>503229</v>
      </c>
      <c r="N94" s="54"/>
      <c r="O94" s="54">
        <v>16836</v>
      </c>
      <c r="P94" s="51">
        <f t="shared" si="6"/>
        <v>520065</v>
      </c>
      <c r="Q94" s="49">
        <v>492809</v>
      </c>
      <c r="R94" s="54"/>
      <c r="S94" s="54">
        <v>1620</v>
      </c>
      <c r="T94" s="51">
        <f t="shared" si="7"/>
        <v>494429</v>
      </c>
      <c r="U94" s="49">
        <v>577926</v>
      </c>
      <c r="V94" s="54"/>
      <c r="W94" s="54"/>
      <c r="X94" s="51">
        <f t="shared" si="8"/>
        <v>577926</v>
      </c>
      <c r="Y94" s="49">
        <v>0</v>
      </c>
      <c r="Z94" s="54"/>
      <c r="AA94" s="54"/>
      <c r="AB94" s="81">
        <f t="shared" si="9"/>
        <v>0</v>
      </c>
    </row>
    <row r="95" spans="1:28" ht="56.25">
      <c r="A95" s="80" t="s">
        <v>188</v>
      </c>
      <c r="B95" s="46" t="s">
        <v>75</v>
      </c>
      <c r="C95" s="47" t="s">
        <v>78</v>
      </c>
      <c r="D95" s="46" t="s">
        <v>270</v>
      </c>
      <c r="E95" s="66">
        <v>2024</v>
      </c>
      <c r="F95" s="66">
        <v>2025</v>
      </c>
      <c r="G95" s="66">
        <v>2025</v>
      </c>
      <c r="H95" s="66">
        <v>2026</v>
      </c>
      <c r="I95" s="49">
        <v>128334</v>
      </c>
      <c r="J95" s="54">
        <v>128334</v>
      </c>
      <c r="K95" s="54"/>
      <c r="L95" s="51">
        <f t="shared" si="5"/>
        <v>0</v>
      </c>
      <c r="M95" s="49">
        <v>11666</v>
      </c>
      <c r="N95" s="54"/>
      <c r="O95" s="54">
        <v>207134</v>
      </c>
      <c r="P95" s="51">
        <f t="shared" si="6"/>
        <v>218800</v>
      </c>
      <c r="Q95" s="49">
        <v>0</v>
      </c>
      <c r="R95" s="54"/>
      <c r="S95" s="54">
        <v>24311</v>
      </c>
      <c r="T95" s="51">
        <f t="shared" si="7"/>
        <v>24311</v>
      </c>
      <c r="U95" s="49">
        <v>0</v>
      </c>
      <c r="V95" s="54"/>
      <c r="W95" s="54"/>
      <c r="X95" s="51">
        <f t="shared" si="8"/>
        <v>0</v>
      </c>
      <c r="Y95" s="49">
        <v>0</v>
      </c>
      <c r="Z95" s="54"/>
      <c r="AA95" s="54"/>
      <c r="AB95" s="81">
        <f t="shared" si="9"/>
        <v>0</v>
      </c>
    </row>
    <row r="96" spans="1:28" ht="56.25">
      <c r="A96" s="80" t="s">
        <v>188</v>
      </c>
      <c r="B96" s="46" t="s">
        <v>75</v>
      </c>
      <c r="C96" s="47" t="s">
        <v>78</v>
      </c>
      <c r="D96" s="46" t="s">
        <v>271</v>
      </c>
      <c r="E96" s="66">
        <v>2024</v>
      </c>
      <c r="F96" s="66">
        <v>2027</v>
      </c>
      <c r="G96" s="66">
        <v>2024</v>
      </c>
      <c r="H96" s="66">
        <v>2027</v>
      </c>
      <c r="I96" s="49">
        <v>751891</v>
      </c>
      <c r="J96" s="54">
        <v>5502</v>
      </c>
      <c r="K96" s="54"/>
      <c r="L96" s="51">
        <f t="shared" si="5"/>
        <v>746389</v>
      </c>
      <c r="M96" s="49">
        <v>442114</v>
      </c>
      <c r="N96" s="54">
        <v>500</v>
      </c>
      <c r="O96" s="54"/>
      <c r="P96" s="51">
        <f t="shared" si="6"/>
        <v>441614</v>
      </c>
      <c r="Q96" s="49">
        <v>407824</v>
      </c>
      <c r="R96" s="54"/>
      <c r="S96" s="54"/>
      <c r="T96" s="51">
        <f t="shared" si="7"/>
        <v>407824</v>
      </c>
      <c r="U96" s="49">
        <v>453611</v>
      </c>
      <c r="V96" s="54"/>
      <c r="W96" s="54"/>
      <c r="X96" s="51">
        <f t="shared" si="8"/>
        <v>453611</v>
      </c>
      <c r="Y96" s="49">
        <v>0</v>
      </c>
      <c r="Z96" s="54"/>
      <c r="AA96" s="54"/>
      <c r="AB96" s="81">
        <f t="shared" si="9"/>
        <v>0</v>
      </c>
    </row>
    <row r="97" spans="1:28" ht="56.25">
      <c r="A97" s="80" t="s">
        <v>188</v>
      </c>
      <c r="B97" s="46" t="s">
        <v>75</v>
      </c>
      <c r="C97" s="47" t="s">
        <v>78</v>
      </c>
      <c r="D97" s="46" t="s">
        <v>272</v>
      </c>
      <c r="E97" s="66"/>
      <c r="F97" s="66"/>
      <c r="G97" s="66">
        <v>2024</v>
      </c>
      <c r="H97" s="66">
        <v>2026</v>
      </c>
      <c r="I97" s="49">
        <v>0</v>
      </c>
      <c r="J97" s="54"/>
      <c r="K97" s="54">
        <v>32500</v>
      </c>
      <c r="L97" s="51">
        <f t="shared" si="5"/>
        <v>32500</v>
      </c>
      <c r="M97" s="49">
        <v>0</v>
      </c>
      <c r="N97" s="54"/>
      <c r="O97" s="54">
        <v>69661</v>
      </c>
      <c r="P97" s="51">
        <f t="shared" si="6"/>
        <v>69661</v>
      </c>
      <c r="Q97" s="49">
        <v>0</v>
      </c>
      <c r="R97" s="54"/>
      <c r="S97" s="54">
        <v>7370</v>
      </c>
      <c r="T97" s="51">
        <f t="shared" si="7"/>
        <v>7370</v>
      </c>
      <c r="U97" s="49">
        <v>0</v>
      </c>
      <c r="V97" s="54"/>
      <c r="W97" s="54"/>
      <c r="X97" s="51">
        <f t="shared" si="8"/>
        <v>0</v>
      </c>
      <c r="Y97" s="49">
        <v>0</v>
      </c>
      <c r="Z97" s="54"/>
      <c r="AA97" s="54"/>
      <c r="AB97" s="81">
        <f t="shared" si="9"/>
        <v>0</v>
      </c>
    </row>
    <row r="98" spans="1:28" ht="56.25">
      <c r="A98" s="80" t="s">
        <v>188</v>
      </c>
      <c r="B98" s="46" t="s">
        <v>75</v>
      </c>
      <c r="C98" s="47" t="s">
        <v>78</v>
      </c>
      <c r="D98" s="46" t="s">
        <v>273</v>
      </c>
      <c r="E98" s="66">
        <v>2024</v>
      </c>
      <c r="F98" s="66">
        <v>2027</v>
      </c>
      <c r="G98" s="66">
        <v>2024</v>
      </c>
      <c r="H98" s="66">
        <v>2027</v>
      </c>
      <c r="I98" s="49">
        <v>481984</v>
      </c>
      <c r="J98" s="54">
        <v>46632</v>
      </c>
      <c r="K98" s="54"/>
      <c r="L98" s="51">
        <f t="shared" si="5"/>
        <v>435352</v>
      </c>
      <c r="M98" s="49">
        <v>368445</v>
      </c>
      <c r="N98" s="54">
        <v>4238</v>
      </c>
      <c r="O98" s="54"/>
      <c r="P98" s="51">
        <f t="shared" si="6"/>
        <v>364207</v>
      </c>
      <c r="Q98" s="49">
        <v>354863</v>
      </c>
      <c r="R98" s="54"/>
      <c r="S98" s="54"/>
      <c r="T98" s="51">
        <f t="shared" si="7"/>
        <v>354863</v>
      </c>
      <c r="U98" s="49">
        <v>413253</v>
      </c>
      <c r="V98" s="54"/>
      <c r="W98" s="54"/>
      <c r="X98" s="51">
        <f t="shared" si="8"/>
        <v>413253</v>
      </c>
      <c r="Y98" s="49">
        <v>0</v>
      </c>
      <c r="Z98" s="54"/>
      <c r="AA98" s="54"/>
      <c r="AB98" s="81">
        <f t="shared" si="9"/>
        <v>0</v>
      </c>
    </row>
    <row r="99" spans="1:28" ht="56.25">
      <c r="A99" s="80" t="s">
        <v>188</v>
      </c>
      <c r="B99" s="46" t="s">
        <v>75</v>
      </c>
      <c r="C99" s="47" t="s">
        <v>78</v>
      </c>
      <c r="D99" s="46" t="s">
        <v>274</v>
      </c>
      <c r="E99" s="66">
        <v>2024</v>
      </c>
      <c r="F99" s="66">
        <v>2025</v>
      </c>
      <c r="G99" s="66">
        <v>2025</v>
      </c>
      <c r="H99" s="66">
        <v>2026</v>
      </c>
      <c r="I99" s="49">
        <v>27750</v>
      </c>
      <c r="J99" s="54">
        <v>27750</v>
      </c>
      <c r="K99" s="54"/>
      <c r="L99" s="51">
        <f t="shared" si="5"/>
        <v>0</v>
      </c>
      <c r="M99" s="49">
        <v>5250</v>
      </c>
      <c r="N99" s="54">
        <v>2019</v>
      </c>
      <c r="O99" s="54">
        <v>47608</v>
      </c>
      <c r="P99" s="51">
        <f t="shared" si="6"/>
        <v>50839</v>
      </c>
      <c r="Q99" s="49">
        <v>0</v>
      </c>
      <c r="R99" s="54"/>
      <c r="S99" s="54">
        <v>5649</v>
      </c>
      <c r="T99" s="51">
        <f t="shared" si="7"/>
        <v>5649</v>
      </c>
      <c r="U99" s="49">
        <v>0</v>
      </c>
      <c r="V99" s="54"/>
      <c r="W99" s="54"/>
      <c r="X99" s="51">
        <f t="shared" si="8"/>
        <v>0</v>
      </c>
      <c r="Y99" s="49">
        <v>0</v>
      </c>
      <c r="Z99" s="54"/>
      <c r="AA99" s="54"/>
      <c r="AB99" s="81">
        <f t="shared" si="9"/>
        <v>0</v>
      </c>
    </row>
    <row r="100" spans="1:28" ht="56.25">
      <c r="A100" s="80" t="s">
        <v>188</v>
      </c>
      <c r="B100" s="46" t="s">
        <v>75</v>
      </c>
      <c r="C100" s="47" t="s">
        <v>78</v>
      </c>
      <c r="D100" s="46" t="s">
        <v>275</v>
      </c>
      <c r="E100" s="66">
        <v>2024</v>
      </c>
      <c r="F100" s="66">
        <v>2027</v>
      </c>
      <c r="G100" s="66">
        <v>2024</v>
      </c>
      <c r="H100" s="66">
        <v>2027</v>
      </c>
      <c r="I100" s="49">
        <v>432007</v>
      </c>
      <c r="J100" s="54">
        <v>7797</v>
      </c>
      <c r="K100" s="54"/>
      <c r="L100" s="51">
        <f t="shared" si="5"/>
        <v>424210</v>
      </c>
      <c r="M100" s="49">
        <v>372392</v>
      </c>
      <c r="N100" s="54"/>
      <c r="O100" s="54">
        <v>2019</v>
      </c>
      <c r="P100" s="51">
        <f t="shared" si="6"/>
        <v>374411</v>
      </c>
      <c r="Q100" s="49">
        <v>345390</v>
      </c>
      <c r="R100" s="54"/>
      <c r="S100" s="54"/>
      <c r="T100" s="51">
        <f t="shared" si="7"/>
        <v>345390</v>
      </c>
      <c r="U100" s="49">
        <v>401760</v>
      </c>
      <c r="V100" s="54"/>
      <c r="W100" s="54"/>
      <c r="X100" s="51">
        <f t="shared" si="8"/>
        <v>401760</v>
      </c>
      <c r="Y100" s="49">
        <v>0</v>
      </c>
      <c r="Z100" s="54"/>
      <c r="AA100" s="54"/>
      <c r="AB100" s="81">
        <f t="shared" si="9"/>
        <v>0</v>
      </c>
    </row>
    <row r="101" spans="1:28" ht="56.25">
      <c r="A101" s="80" t="s">
        <v>188</v>
      </c>
      <c r="B101" s="46" t="s">
        <v>75</v>
      </c>
      <c r="C101" s="47" t="s">
        <v>78</v>
      </c>
      <c r="D101" s="46" t="s">
        <v>276</v>
      </c>
      <c r="E101" s="66">
        <v>2024</v>
      </c>
      <c r="F101" s="66">
        <v>2027</v>
      </c>
      <c r="G101" s="66">
        <v>2025</v>
      </c>
      <c r="H101" s="66">
        <v>2026</v>
      </c>
      <c r="I101" s="49">
        <v>52434</v>
      </c>
      <c r="J101" s="54">
        <v>52434</v>
      </c>
      <c r="K101" s="54"/>
      <c r="L101" s="51">
        <f t="shared" si="5"/>
        <v>0</v>
      </c>
      <c r="M101" s="49">
        <v>57200</v>
      </c>
      <c r="N101" s="54">
        <v>54271</v>
      </c>
      <c r="O101" s="54">
        <v>39002</v>
      </c>
      <c r="P101" s="51">
        <f t="shared" si="6"/>
        <v>41931</v>
      </c>
      <c r="Q101" s="49">
        <v>38866</v>
      </c>
      <c r="R101" s="54">
        <v>38866</v>
      </c>
      <c r="S101" s="54">
        <v>4659</v>
      </c>
      <c r="T101" s="51">
        <f t="shared" si="7"/>
        <v>4659</v>
      </c>
      <c r="U101" s="49">
        <v>3100</v>
      </c>
      <c r="V101" s="54">
        <v>3100</v>
      </c>
      <c r="W101" s="54"/>
      <c r="X101" s="51">
        <f t="shared" si="8"/>
        <v>0</v>
      </c>
      <c r="Y101" s="49">
        <v>0</v>
      </c>
      <c r="Z101" s="54"/>
      <c r="AA101" s="54"/>
      <c r="AB101" s="81">
        <f t="shared" si="9"/>
        <v>0</v>
      </c>
    </row>
    <row r="102" spans="1:28" ht="56.25">
      <c r="A102" s="80" t="s">
        <v>188</v>
      </c>
      <c r="B102" s="46" t="s">
        <v>75</v>
      </c>
      <c r="C102" s="47" t="s">
        <v>78</v>
      </c>
      <c r="D102" s="46" t="s">
        <v>277</v>
      </c>
      <c r="E102" s="66">
        <v>2024</v>
      </c>
      <c r="F102" s="66">
        <v>2027</v>
      </c>
      <c r="G102" s="66">
        <v>2024</v>
      </c>
      <c r="H102" s="66">
        <v>2027</v>
      </c>
      <c r="I102" s="49">
        <v>371938</v>
      </c>
      <c r="J102" s="54"/>
      <c r="K102" s="54">
        <v>20212</v>
      </c>
      <c r="L102" s="51">
        <f t="shared" si="5"/>
        <v>392150</v>
      </c>
      <c r="M102" s="49">
        <v>316744</v>
      </c>
      <c r="N102" s="54"/>
      <c r="O102" s="54">
        <v>54271</v>
      </c>
      <c r="P102" s="51">
        <f t="shared" si="6"/>
        <v>371015</v>
      </c>
      <c r="Q102" s="49">
        <v>308597</v>
      </c>
      <c r="R102" s="54"/>
      <c r="S102" s="54">
        <v>38866</v>
      </c>
      <c r="T102" s="51">
        <f t="shared" si="7"/>
        <v>347463</v>
      </c>
      <c r="U102" s="49">
        <v>351120</v>
      </c>
      <c r="V102" s="54"/>
      <c r="W102" s="54">
        <v>3100</v>
      </c>
      <c r="X102" s="51">
        <f t="shared" si="8"/>
        <v>354220</v>
      </c>
      <c r="Y102" s="49">
        <v>0</v>
      </c>
      <c r="Z102" s="54"/>
      <c r="AA102" s="54"/>
      <c r="AB102" s="81">
        <f t="shared" si="9"/>
        <v>0</v>
      </c>
    </row>
    <row r="103" spans="1:28" ht="56.25">
      <c r="A103" s="80" t="s">
        <v>188</v>
      </c>
      <c r="B103" s="46" t="s">
        <v>75</v>
      </c>
      <c r="C103" s="47" t="s">
        <v>78</v>
      </c>
      <c r="D103" s="46" t="s">
        <v>278</v>
      </c>
      <c r="E103" s="66">
        <v>2024</v>
      </c>
      <c r="F103" s="66">
        <v>2027</v>
      </c>
      <c r="G103" s="66">
        <v>2025</v>
      </c>
      <c r="H103" s="66">
        <v>2026</v>
      </c>
      <c r="I103" s="49">
        <v>100</v>
      </c>
      <c r="J103" s="54">
        <v>100</v>
      </c>
      <c r="K103" s="54"/>
      <c r="L103" s="51">
        <f t="shared" si="5"/>
        <v>0</v>
      </c>
      <c r="M103" s="49">
        <v>43000</v>
      </c>
      <c r="N103" s="54">
        <v>38479</v>
      </c>
      <c r="O103" s="54">
        <v>75451</v>
      </c>
      <c r="P103" s="51">
        <f t="shared" si="6"/>
        <v>79972</v>
      </c>
      <c r="Q103" s="49">
        <v>47000</v>
      </c>
      <c r="R103" s="54">
        <v>47000</v>
      </c>
      <c r="S103" s="54">
        <v>8886</v>
      </c>
      <c r="T103" s="51">
        <f t="shared" si="7"/>
        <v>8886</v>
      </c>
      <c r="U103" s="49">
        <v>5000</v>
      </c>
      <c r="V103" s="54">
        <v>5000</v>
      </c>
      <c r="W103" s="54"/>
      <c r="X103" s="51">
        <f t="shared" si="8"/>
        <v>0</v>
      </c>
      <c r="Y103" s="49">
        <v>0</v>
      </c>
      <c r="Z103" s="54"/>
      <c r="AA103" s="54"/>
      <c r="AB103" s="81">
        <f t="shared" si="9"/>
        <v>0</v>
      </c>
    </row>
    <row r="104" spans="1:28" ht="56.25">
      <c r="A104" s="80" t="s">
        <v>188</v>
      </c>
      <c r="B104" s="46" t="s">
        <v>75</v>
      </c>
      <c r="C104" s="47" t="s">
        <v>78</v>
      </c>
      <c r="D104" s="46" t="s">
        <v>279</v>
      </c>
      <c r="E104" s="66">
        <v>2024</v>
      </c>
      <c r="F104" s="66">
        <v>2027</v>
      </c>
      <c r="G104" s="66">
        <v>2024</v>
      </c>
      <c r="H104" s="66">
        <v>2027</v>
      </c>
      <c r="I104" s="49">
        <v>513011</v>
      </c>
      <c r="J104" s="54">
        <v>49740</v>
      </c>
      <c r="K104" s="54"/>
      <c r="L104" s="51">
        <f t="shared" si="5"/>
        <v>463271</v>
      </c>
      <c r="M104" s="49">
        <v>381722</v>
      </c>
      <c r="N104" s="54"/>
      <c r="O104" s="54">
        <v>38479</v>
      </c>
      <c r="P104" s="51">
        <f t="shared" si="6"/>
        <v>420201</v>
      </c>
      <c r="Q104" s="49">
        <v>350852</v>
      </c>
      <c r="R104" s="54"/>
      <c r="S104" s="54">
        <v>47000</v>
      </c>
      <c r="T104" s="51">
        <f t="shared" si="7"/>
        <v>397852</v>
      </c>
      <c r="U104" s="49">
        <v>390099</v>
      </c>
      <c r="V104" s="54"/>
      <c r="W104" s="54">
        <v>5000</v>
      </c>
      <c r="X104" s="51">
        <f t="shared" si="8"/>
        <v>395099</v>
      </c>
      <c r="Y104" s="49">
        <v>0</v>
      </c>
      <c r="Z104" s="54"/>
      <c r="AA104" s="54"/>
      <c r="AB104" s="81">
        <f t="shared" si="9"/>
        <v>0</v>
      </c>
    </row>
    <row r="105" spans="1:28" ht="56.25">
      <c r="A105" s="80" t="s">
        <v>188</v>
      </c>
      <c r="B105" s="46" t="s">
        <v>75</v>
      </c>
      <c r="C105" s="47" t="s">
        <v>78</v>
      </c>
      <c r="D105" s="46" t="s">
        <v>280</v>
      </c>
      <c r="E105" s="66">
        <v>2024</v>
      </c>
      <c r="F105" s="66">
        <v>2025</v>
      </c>
      <c r="G105" s="66">
        <v>2024</v>
      </c>
      <c r="H105" s="66">
        <v>2026</v>
      </c>
      <c r="I105" s="49">
        <v>62230</v>
      </c>
      <c r="J105" s="54">
        <v>59160</v>
      </c>
      <c r="K105" s="54"/>
      <c r="L105" s="51">
        <f t="shared" si="5"/>
        <v>3070</v>
      </c>
      <c r="M105" s="49">
        <v>10083</v>
      </c>
      <c r="N105" s="54">
        <v>3138</v>
      </c>
      <c r="O105" s="54">
        <v>118273</v>
      </c>
      <c r="P105" s="51">
        <f t="shared" si="6"/>
        <v>125218</v>
      </c>
      <c r="Q105" s="49">
        <v>0</v>
      </c>
      <c r="R105" s="54"/>
      <c r="S105" s="54">
        <v>14320</v>
      </c>
      <c r="T105" s="51">
        <f t="shared" si="7"/>
        <v>14320</v>
      </c>
      <c r="U105" s="49">
        <v>0</v>
      </c>
      <c r="V105" s="54"/>
      <c r="W105" s="54"/>
      <c r="X105" s="51">
        <f t="shared" si="8"/>
        <v>0</v>
      </c>
      <c r="Y105" s="49">
        <v>0</v>
      </c>
      <c r="Z105" s="54"/>
      <c r="AA105" s="54"/>
      <c r="AB105" s="81">
        <f t="shared" si="9"/>
        <v>0</v>
      </c>
    </row>
    <row r="106" spans="1:28" ht="56.25">
      <c r="A106" s="80" t="s">
        <v>188</v>
      </c>
      <c r="B106" s="46" t="s">
        <v>75</v>
      </c>
      <c r="C106" s="47" t="s">
        <v>78</v>
      </c>
      <c r="D106" s="46" t="s">
        <v>281</v>
      </c>
      <c r="E106" s="66">
        <v>2024</v>
      </c>
      <c r="F106" s="66">
        <v>2027</v>
      </c>
      <c r="G106" s="66">
        <v>2024</v>
      </c>
      <c r="H106" s="66">
        <v>2027</v>
      </c>
      <c r="I106" s="49">
        <v>592910</v>
      </c>
      <c r="J106" s="54">
        <v>22869</v>
      </c>
      <c r="K106" s="54"/>
      <c r="L106" s="51">
        <f t="shared" si="5"/>
        <v>570041</v>
      </c>
      <c r="M106" s="49">
        <v>438917</v>
      </c>
      <c r="N106" s="54"/>
      <c r="O106" s="54">
        <v>3138</v>
      </c>
      <c r="P106" s="51">
        <f t="shared" si="6"/>
        <v>442055</v>
      </c>
      <c r="Q106" s="49">
        <v>402030</v>
      </c>
      <c r="R106" s="54"/>
      <c r="S106" s="54"/>
      <c r="T106" s="51">
        <f t="shared" si="7"/>
        <v>402030</v>
      </c>
      <c r="U106" s="49">
        <v>457263</v>
      </c>
      <c r="V106" s="54"/>
      <c r="W106" s="54"/>
      <c r="X106" s="51">
        <f t="shared" si="8"/>
        <v>457263</v>
      </c>
      <c r="Y106" s="49">
        <v>0</v>
      </c>
      <c r="Z106" s="54"/>
      <c r="AA106" s="54"/>
      <c r="AB106" s="81">
        <f t="shared" si="9"/>
        <v>0</v>
      </c>
    </row>
    <row r="107" spans="1:28" ht="56.25">
      <c r="A107" s="80" t="s">
        <v>188</v>
      </c>
      <c r="B107" s="46" t="s">
        <v>75</v>
      </c>
      <c r="C107" s="47" t="s">
        <v>78</v>
      </c>
      <c r="D107" s="46" t="s">
        <v>282</v>
      </c>
      <c r="E107" s="66">
        <v>2024</v>
      </c>
      <c r="F107" s="66">
        <v>2027</v>
      </c>
      <c r="G107" s="66">
        <v>2025</v>
      </c>
      <c r="H107" s="66">
        <v>2026</v>
      </c>
      <c r="I107" s="49">
        <v>22999</v>
      </c>
      <c r="J107" s="54">
        <v>22999</v>
      </c>
      <c r="K107" s="54"/>
      <c r="L107" s="51">
        <f t="shared" si="5"/>
        <v>0</v>
      </c>
      <c r="M107" s="49">
        <v>22997</v>
      </c>
      <c r="N107" s="54">
        <v>16809</v>
      </c>
      <c r="O107" s="54">
        <v>81430</v>
      </c>
      <c r="P107" s="51">
        <f t="shared" si="6"/>
        <v>87618</v>
      </c>
      <c r="Q107" s="49">
        <v>24915</v>
      </c>
      <c r="R107" s="54">
        <v>24915</v>
      </c>
      <c r="S107" s="54">
        <v>9735</v>
      </c>
      <c r="T107" s="51">
        <f t="shared" si="7"/>
        <v>9735</v>
      </c>
      <c r="U107" s="49">
        <v>1916</v>
      </c>
      <c r="V107" s="54">
        <v>1916</v>
      </c>
      <c r="W107" s="54"/>
      <c r="X107" s="51">
        <f t="shared" si="8"/>
        <v>0</v>
      </c>
      <c r="Y107" s="49">
        <v>0</v>
      </c>
      <c r="Z107" s="54"/>
      <c r="AA107" s="54"/>
      <c r="AB107" s="81">
        <f t="shared" si="9"/>
        <v>0</v>
      </c>
    </row>
    <row r="108" spans="1:28" ht="56.25">
      <c r="A108" s="80" t="s">
        <v>188</v>
      </c>
      <c r="B108" s="46" t="s">
        <v>75</v>
      </c>
      <c r="C108" s="47" t="s">
        <v>78</v>
      </c>
      <c r="D108" s="46" t="s">
        <v>283</v>
      </c>
      <c r="E108" s="66">
        <v>2024</v>
      </c>
      <c r="F108" s="66">
        <v>2027</v>
      </c>
      <c r="G108" s="66">
        <v>2024</v>
      </c>
      <c r="H108" s="66">
        <v>2027</v>
      </c>
      <c r="I108" s="49">
        <v>612380</v>
      </c>
      <c r="J108" s="54">
        <v>145077</v>
      </c>
      <c r="K108" s="54"/>
      <c r="L108" s="51">
        <f t="shared" si="5"/>
        <v>467303</v>
      </c>
      <c r="M108" s="49">
        <v>458703</v>
      </c>
      <c r="N108" s="54"/>
      <c r="O108" s="54">
        <v>16809</v>
      </c>
      <c r="P108" s="51">
        <f t="shared" si="6"/>
        <v>475512</v>
      </c>
      <c r="Q108" s="49">
        <v>439241</v>
      </c>
      <c r="R108" s="54"/>
      <c r="S108" s="54">
        <v>24915</v>
      </c>
      <c r="T108" s="51">
        <f t="shared" si="7"/>
        <v>464156</v>
      </c>
      <c r="U108" s="49">
        <v>511213</v>
      </c>
      <c r="V108" s="54"/>
      <c r="W108" s="54">
        <v>1916</v>
      </c>
      <c r="X108" s="51">
        <f t="shared" si="8"/>
        <v>513129</v>
      </c>
      <c r="Y108" s="49">
        <v>0</v>
      </c>
      <c r="Z108" s="54"/>
      <c r="AA108" s="54"/>
      <c r="AB108" s="81">
        <f t="shared" si="9"/>
        <v>0</v>
      </c>
    </row>
    <row r="109" spans="1:28" ht="56.25">
      <c r="A109" s="80" t="s">
        <v>188</v>
      </c>
      <c r="B109" s="46" t="s">
        <v>75</v>
      </c>
      <c r="C109" s="47" t="s">
        <v>78</v>
      </c>
      <c r="D109" s="46" t="s">
        <v>284</v>
      </c>
      <c r="E109" s="66">
        <v>2024</v>
      </c>
      <c r="F109" s="66">
        <v>2025</v>
      </c>
      <c r="G109" s="66">
        <v>2025</v>
      </c>
      <c r="H109" s="66">
        <v>2026</v>
      </c>
      <c r="I109" s="49">
        <v>57750</v>
      </c>
      <c r="J109" s="54">
        <v>57750</v>
      </c>
      <c r="K109" s="54"/>
      <c r="L109" s="51">
        <f t="shared" si="5"/>
        <v>0</v>
      </c>
      <c r="M109" s="49">
        <v>5250</v>
      </c>
      <c r="N109" s="54">
        <v>434</v>
      </c>
      <c r="O109" s="54">
        <v>79469</v>
      </c>
      <c r="P109" s="51">
        <f t="shared" si="6"/>
        <v>84285</v>
      </c>
      <c r="Q109" s="49">
        <v>0</v>
      </c>
      <c r="R109" s="54"/>
      <c r="S109" s="54">
        <v>9365</v>
      </c>
      <c r="T109" s="51">
        <f t="shared" si="7"/>
        <v>9365</v>
      </c>
      <c r="U109" s="49">
        <v>0</v>
      </c>
      <c r="V109" s="54"/>
      <c r="W109" s="54"/>
      <c r="X109" s="51">
        <f t="shared" si="8"/>
        <v>0</v>
      </c>
      <c r="Y109" s="49">
        <v>0</v>
      </c>
      <c r="Z109" s="54"/>
      <c r="AA109" s="54"/>
      <c r="AB109" s="81">
        <f t="shared" si="9"/>
        <v>0</v>
      </c>
    </row>
    <row r="110" spans="1:28" ht="56.25">
      <c r="A110" s="80" t="s">
        <v>188</v>
      </c>
      <c r="B110" s="46" t="s">
        <v>75</v>
      </c>
      <c r="C110" s="47" t="s">
        <v>78</v>
      </c>
      <c r="D110" s="46" t="s">
        <v>285</v>
      </c>
      <c r="E110" s="66">
        <v>2024</v>
      </c>
      <c r="F110" s="66">
        <v>2027</v>
      </c>
      <c r="G110" s="66">
        <v>2024</v>
      </c>
      <c r="H110" s="66">
        <v>2027</v>
      </c>
      <c r="I110" s="49">
        <v>584689</v>
      </c>
      <c r="J110" s="54"/>
      <c r="K110" s="54">
        <v>4770</v>
      </c>
      <c r="L110" s="51">
        <f t="shared" si="5"/>
        <v>589459</v>
      </c>
      <c r="M110" s="49">
        <v>491358</v>
      </c>
      <c r="N110" s="54"/>
      <c r="O110" s="54">
        <v>434</v>
      </c>
      <c r="P110" s="51">
        <f t="shared" si="6"/>
        <v>491792</v>
      </c>
      <c r="Q110" s="49">
        <v>477909</v>
      </c>
      <c r="R110" s="54"/>
      <c r="S110" s="54"/>
      <c r="T110" s="51">
        <f t="shared" si="7"/>
        <v>477909</v>
      </c>
      <c r="U110" s="49">
        <v>521266</v>
      </c>
      <c r="V110" s="54"/>
      <c r="W110" s="54"/>
      <c r="X110" s="51">
        <f t="shared" si="8"/>
        <v>521266</v>
      </c>
      <c r="Y110" s="49">
        <v>0</v>
      </c>
      <c r="Z110" s="54"/>
      <c r="AA110" s="54"/>
      <c r="AB110" s="81">
        <f t="shared" si="9"/>
        <v>0</v>
      </c>
    </row>
    <row r="111" spans="1:28" ht="56.25">
      <c r="A111" s="80" t="s">
        <v>188</v>
      </c>
      <c r="B111" s="46" t="s">
        <v>75</v>
      </c>
      <c r="C111" s="47" t="s">
        <v>78</v>
      </c>
      <c r="D111" s="46" t="s">
        <v>286</v>
      </c>
      <c r="E111" s="66">
        <v>2024</v>
      </c>
      <c r="F111" s="66">
        <v>2028</v>
      </c>
      <c r="G111" s="66">
        <v>2024</v>
      </c>
      <c r="H111" s="66">
        <v>2027</v>
      </c>
      <c r="I111" s="49">
        <v>178155</v>
      </c>
      <c r="J111" s="54">
        <v>170515</v>
      </c>
      <c r="K111" s="54"/>
      <c r="L111" s="51">
        <f t="shared" si="5"/>
        <v>7640</v>
      </c>
      <c r="M111" s="49">
        <v>194349</v>
      </c>
      <c r="N111" s="54">
        <v>180696</v>
      </c>
      <c r="O111" s="54">
        <v>215100</v>
      </c>
      <c r="P111" s="51">
        <f t="shared" si="6"/>
        <v>228753</v>
      </c>
      <c r="Q111" s="49">
        <v>194349</v>
      </c>
      <c r="R111" s="54">
        <v>194349</v>
      </c>
      <c r="S111" s="54">
        <v>32206</v>
      </c>
      <c r="T111" s="51">
        <f t="shared" si="7"/>
        <v>32206</v>
      </c>
      <c r="U111" s="49">
        <v>40945</v>
      </c>
      <c r="V111" s="54">
        <v>40945</v>
      </c>
      <c r="W111" s="54">
        <v>7638</v>
      </c>
      <c r="X111" s="51">
        <f t="shared" si="8"/>
        <v>7638</v>
      </c>
      <c r="Y111" s="49">
        <v>2250</v>
      </c>
      <c r="Z111" s="54">
        <v>2250</v>
      </c>
      <c r="AA111" s="54"/>
      <c r="AB111" s="81">
        <f t="shared" si="9"/>
        <v>0</v>
      </c>
    </row>
    <row r="112" spans="1:28" ht="56.25">
      <c r="A112" s="80" t="s">
        <v>188</v>
      </c>
      <c r="B112" s="46" t="s">
        <v>75</v>
      </c>
      <c r="C112" s="47" t="s">
        <v>78</v>
      </c>
      <c r="D112" s="46" t="s">
        <v>287</v>
      </c>
      <c r="E112" s="66">
        <v>2024</v>
      </c>
      <c r="F112" s="66">
        <v>2027</v>
      </c>
      <c r="G112" s="66">
        <v>2024</v>
      </c>
      <c r="H112" s="66">
        <v>2028</v>
      </c>
      <c r="I112" s="49">
        <v>1461580</v>
      </c>
      <c r="J112" s="54"/>
      <c r="K112" s="54">
        <v>27706</v>
      </c>
      <c r="L112" s="51">
        <f t="shared" si="5"/>
        <v>1489286</v>
      </c>
      <c r="M112" s="49">
        <v>1216330</v>
      </c>
      <c r="N112" s="54"/>
      <c r="O112" s="54">
        <v>180696</v>
      </c>
      <c r="P112" s="51">
        <f t="shared" si="6"/>
        <v>1397026</v>
      </c>
      <c r="Q112" s="49">
        <v>1182138</v>
      </c>
      <c r="R112" s="54"/>
      <c r="S112" s="54">
        <v>194349</v>
      </c>
      <c r="T112" s="51">
        <f t="shared" si="7"/>
        <v>1376487</v>
      </c>
      <c r="U112" s="49">
        <v>1386655</v>
      </c>
      <c r="V112" s="54"/>
      <c r="W112" s="54">
        <v>40945</v>
      </c>
      <c r="X112" s="51">
        <f t="shared" si="8"/>
        <v>1427600</v>
      </c>
      <c r="Y112" s="49">
        <v>0</v>
      </c>
      <c r="Z112" s="54"/>
      <c r="AA112" s="54">
        <v>2250</v>
      </c>
      <c r="AB112" s="81">
        <f t="shared" si="9"/>
        <v>2250</v>
      </c>
    </row>
    <row r="113" spans="1:28" ht="56.25">
      <c r="A113" s="80" t="s">
        <v>188</v>
      </c>
      <c r="B113" s="46" t="s">
        <v>75</v>
      </c>
      <c r="C113" s="47" t="s">
        <v>78</v>
      </c>
      <c r="D113" s="46" t="s">
        <v>288</v>
      </c>
      <c r="E113" s="66">
        <v>2024</v>
      </c>
      <c r="F113" s="66">
        <v>2027</v>
      </c>
      <c r="G113" s="66">
        <v>2024</v>
      </c>
      <c r="H113" s="66">
        <v>2027</v>
      </c>
      <c r="I113" s="49">
        <v>41140</v>
      </c>
      <c r="J113" s="54"/>
      <c r="K113" s="54"/>
      <c r="L113" s="51">
        <f t="shared" si="5"/>
        <v>41140</v>
      </c>
      <c r="M113" s="49">
        <v>6379</v>
      </c>
      <c r="N113" s="54"/>
      <c r="O113" s="54">
        <v>73206</v>
      </c>
      <c r="P113" s="51">
        <f t="shared" si="6"/>
        <v>79585</v>
      </c>
      <c r="Q113" s="49">
        <v>2879</v>
      </c>
      <c r="R113" s="54"/>
      <c r="S113" s="54">
        <v>8134</v>
      </c>
      <c r="T113" s="51">
        <f t="shared" si="7"/>
        <v>11013</v>
      </c>
      <c r="U113" s="49">
        <v>240</v>
      </c>
      <c r="V113" s="54"/>
      <c r="W113" s="54"/>
      <c r="X113" s="51">
        <f t="shared" si="8"/>
        <v>240</v>
      </c>
      <c r="Y113" s="49">
        <v>0</v>
      </c>
      <c r="Z113" s="54"/>
      <c r="AA113" s="54"/>
      <c r="AB113" s="81">
        <f t="shared" si="9"/>
        <v>0</v>
      </c>
    </row>
    <row r="114" spans="1:28" ht="56.25">
      <c r="A114" s="80" t="s">
        <v>188</v>
      </c>
      <c r="B114" s="46" t="s">
        <v>75</v>
      </c>
      <c r="C114" s="47" t="s">
        <v>78</v>
      </c>
      <c r="D114" s="46" t="s">
        <v>289</v>
      </c>
      <c r="E114" s="66">
        <v>2024</v>
      </c>
      <c r="F114" s="66">
        <v>2027</v>
      </c>
      <c r="G114" s="66">
        <v>2024</v>
      </c>
      <c r="H114" s="66">
        <v>2027</v>
      </c>
      <c r="I114" s="49">
        <v>453974</v>
      </c>
      <c r="J114" s="54">
        <v>46307</v>
      </c>
      <c r="K114" s="54"/>
      <c r="L114" s="51">
        <f t="shared" si="5"/>
        <v>407667</v>
      </c>
      <c r="M114" s="49">
        <v>355093</v>
      </c>
      <c r="N114" s="54">
        <v>4209</v>
      </c>
      <c r="O114" s="54"/>
      <c r="P114" s="51">
        <f t="shared" si="6"/>
        <v>350884</v>
      </c>
      <c r="Q114" s="49">
        <v>341324</v>
      </c>
      <c r="R114" s="54"/>
      <c r="S114" s="54"/>
      <c r="T114" s="51">
        <f t="shared" si="7"/>
        <v>341324</v>
      </c>
      <c r="U114" s="49">
        <v>377585</v>
      </c>
      <c r="V114" s="54"/>
      <c r="W114" s="54"/>
      <c r="X114" s="51">
        <f t="shared" si="8"/>
        <v>377585</v>
      </c>
      <c r="Y114" s="49">
        <v>0</v>
      </c>
      <c r="Z114" s="54"/>
      <c r="AA114" s="54"/>
      <c r="AB114" s="81">
        <f t="shared" si="9"/>
        <v>0</v>
      </c>
    </row>
    <row r="115" spans="1:28" ht="56.25">
      <c r="A115" s="80" t="s">
        <v>188</v>
      </c>
      <c r="B115" s="46" t="s">
        <v>75</v>
      </c>
      <c r="C115" s="47" t="s">
        <v>78</v>
      </c>
      <c r="D115" s="46" t="s">
        <v>290</v>
      </c>
      <c r="E115" s="66">
        <v>2024</v>
      </c>
      <c r="F115" s="66">
        <v>2025</v>
      </c>
      <c r="G115" s="66">
        <v>2024</v>
      </c>
      <c r="H115" s="66">
        <v>2026</v>
      </c>
      <c r="I115" s="49">
        <v>38474</v>
      </c>
      <c r="J115" s="54"/>
      <c r="K115" s="54"/>
      <c r="L115" s="51">
        <f t="shared" si="5"/>
        <v>38474</v>
      </c>
      <c r="M115" s="49">
        <v>8113</v>
      </c>
      <c r="N115" s="54"/>
      <c r="O115" s="54">
        <v>54837</v>
      </c>
      <c r="P115" s="51">
        <f t="shared" si="6"/>
        <v>62950</v>
      </c>
      <c r="Q115" s="49">
        <v>0</v>
      </c>
      <c r="R115" s="54"/>
      <c r="S115" s="54">
        <v>6093</v>
      </c>
      <c r="T115" s="51">
        <f t="shared" si="7"/>
        <v>6093</v>
      </c>
      <c r="U115" s="49">
        <v>0</v>
      </c>
      <c r="V115" s="54"/>
      <c r="W115" s="54"/>
      <c r="X115" s="51">
        <f t="shared" si="8"/>
        <v>0</v>
      </c>
      <c r="Y115" s="49">
        <v>0</v>
      </c>
      <c r="Z115" s="54"/>
      <c r="AA115" s="54"/>
      <c r="AB115" s="81">
        <f t="shared" si="9"/>
        <v>0</v>
      </c>
    </row>
    <row r="116" spans="1:28" ht="56.25">
      <c r="A116" s="80" t="s">
        <v>188</v>
      </c>
      <c r="B116" s="46" t="s">
        <v>75</v>
      </c>
      <c r="C116" s="47" t="s">
        <v>78</v>
      </c>
      <c r="D116" s="46" t="s">
        <v>291</v>
      </c>
      <c r="E116" s="66">
        <v>2024</v>
      </c>
      <c r="F116" s="66">
        <v>2027</v>
      </c>
      <c r="G116" s="66">
        <v>2024</v>
      </c>
      <c r="H116" s="66">
        <v>2027</v>
      </c>
      <c r="I116" s="49">
        <v>385148</v>
      </c>
      <c r="J116" s="54">
        <v>36152</v>
      </c>
      <c r="K116" s="54"/>
      <c r="L116" s="51">
        <f t="shared" si="5"/>
        <v>348996</v>
      </c>
      <c r="M116" s="49">
        <v>318718</v>
      </c>
      <c r="N116" s="54">
        <v>3286</v>
      </c>
      <c r="O116" s="54"/>
      <c r="P116" s="51">
        <f t="shared" si="6"/>
        <v>315432</v>
      </c>
      <c r="Q116" s="49">
        <v>309564</v>
      </c>
      <c r="R116" s="54"/>
      <c r="S116" s="54"/>
      <c r="T116" s="51">
        <f t="shared" si="7"/>
        <v>309564</v>
      </c>
      <c r="U116" s="49">
        <v>349274</v>
      </c>
      <c r="V116" s="54"/>
      <c r="W116" s="54"/>
      <c r="X116" s="51">
        <f t="shared" si="8"/>
        <v>349274</v>
      </c>
      <c r="Y116" s="49">
        <v>0</v>
      </c>
      <c r="Z116" s="54"/>
      <c r="AA116" s="54"/>
      <c r="AB116" s="81">
        <f t="shared" si="9"/>
        <v>0</v>
      </c>
    </row>
    <row r="117" spans="1:28" ht="56.25">
      <c r="A117" s="80" t="s">
        <v>188</v>
      </c>
      <c r="B117" s="46" t="s">
        <v>75</v>
      </c>
      <c r="C117" s="47" t="s">
        <v>78</v>
      </c>
      <c r="D117" s="46" t="s">
        <v>292</v>
      </c>
      <c r="E117" s="66">
        <v>2024</v>
      </c>
      <c r="F117" s="66">
        <v>2026</v>
      </c>
      <c r="G117" s="66">
        <v>2024</v>
      </c>
      <c r="H117" s="66">
        <v>2026</v>
      </c>
      <c r="I117" s="49">
        <v>68237</v>
      </c>
      <c r="J117" s="54"/>
      <c r="K117" s="54"/>
      <c r="L117" s="51">
        <f t="shared" si="5"/>
        <v>68237</v>
      </c>
      <c r="M117" s="49">
        <v>7523</v>
      </c>
      <c r="N117" s="54"/>
      <c r="O117" s="54">
        <v>116009</v>
      </c>
      <c r="P117" s="51">
        <f t="shared" si="6"/>
        <v>123532</v>
      </c>
      <c r="Q117" s="49">
        <v>120</v>
      </c>
      <c r="R117" s="54"/>
      <c r="S117" s="54">
        <v>12890</v>
      </c>
      <c r="T117" s="51">
        <f t="shared" si="7"/>
        <v>13010</v>
      </c>
      <c r="U117" s="49">
        <v>0</v>
      </c>
      <c r="V117" s="54"/>
      <c r="W117" s="54"/>
      <c r="X117" s="51">
        <f t="shared" si="8"/>
        <v>0</v>
      </c>
      <c r="Y117" s="49">
        <v>0</v>
      </c>
      <c r="Z117" s="54"/>
      <c r="AA117" s="54"/>
      <c r="AB117" s="81">
        <f t="shared" si="9"/>
        <v>0</v>
      </c>
    </row>
    <row r="118" spans="1:28" ht="56.25">
      <c r="A118" s="80" t="s">
        <v>188</v>
      </c>
      <c r="B118" s="46" t="s">
        <v>75</v>
      </c>
      <c r="C118" s="47" t="s">
        <v>78</v>
      </c>
      <c r="D118" s="46" t="s">
        <v>293</v>
      </c>
      <c r="E118" s="66">
        <v>2024</v>
      </c>
      <c r="F118" s="66">
        <v>2027</v>
      </c>
      <c r="G118" s="66">
        <v>2024</v>
      </c>
      <c r="H118" s="66">
        <v>2027</v>
      </c>
      <c r="I118" s="49">
        <v>943953</v>
      </c>
      <c r="J118" s="54">
        <v>72823</v>
      </c>
      <c r="K118" s="54"/>
      <c r="L118" s="51">
        <f t="shared" si="5"/>
        <v>871130</v>
      </c>
      <c r="M118" s="49">
        <v>840401</v>
      </c>
      <c r="N118" s="54">
        <v>6620</v>
      </c>
      <c r="O118" s="54"/>
      <c r="P118" s="51">
        <f t="shared" si="6"/>
        <v>833781</v>
      </c>
      <c r="Q118" s="49">
        <v>795193</v>
      </c>
      <c r="R118" s="54"/>
      <c r="S118" s="54"/>
      <c r="T118" s="51">
        <f t="shared" si="7"/>
        <v>795193</v>
      </c>
      <c r="U118" s="49">
        <v>922075</v>
      </c>
      <c r="V118" s="54"/>
      <c r="W118" s="54"/>
      <c r="X118" s="51">
        <f t="shared" si="8"/>
        <v>922075</v>
      </c>
      <c r="Y118" s="49">
        <v>0</v>
      </c>
      <c r="Z118" s="54"/>
      <c r="AA118" s="54"/>
      <c r="AB118" s="81">
        <f t="shared" si="9"/>
        <v>0</v>
      </c>
    </row>
    <row r="119" spans="1:28" ht="56.25">
      <c r="A119" s="80" t="s">
        <v>188</v>
      </c>
      <c r="B119" s="46" t="s">
        <v>75</v>
      </c>
      <c r="C119" s="47" t="s">
        <v>78</v>
      </c>
      <c r="D119" s="46" t="s">
        <v>294</v>
      </c>
      <c r="E119" s="66"/>
      <c r="F119" s="66"/>
      <c r="G119" s="66">
        <v>2025</v>
      </c>
      <c r="H119" s="66">
        <v>2026</v>
      </c>
      <c r="I119" s="49">
        <v>0</v>
      </c>
      <c r="J119" s="54"/>
      <c r="K119" s="54"/>
      <c r="L119" s="51">
        <f t="shared" si="5"/>
        <v>0</v>
      </c>
      <c r="M119" s="49">
        <v>0</v>
      </c>
      <c r="N119" s="54"/>
      <c r="O119" s="54">
        <v>56128</v>
      </c>
      <c r="P119" s="51">
        <f t="shared" si="6"/>
        <v>56128</v>
      </c>
      <c r="Q119" s="49">
        <v>0</v>
      </c>
      <c r="R119" s="54"/>
      <c r="S119" s="54">
        <v>6237</v>
      </c>
      <c r="T119" s="51">
        <f t="shared" si="7"/>
        <v>6237</v>
      </c>
      <c r="U119" s="49">
        <v>0</v>
      </c>
      <c r="V119" s="54"/>
      <c r="W119" s="54"/>
      <c r="X119" s="51">
        <f t="shared" si="8"/>
        <v>0</v>
      </c>
      <c r="Y119" s="49">
        <v>0</v>
      </c>
      <c r="Z119" s="54"/>
      <c r="AA119" s="54"/>
      <c r="AB119" s="81">
        <f t="shared" si="9"/>
        <v>0</v>
      </c>
    </row>
    <row r="120" spans="1:28" ht="56.25">
      <c r="A120" s="80" t="s">
        <v>188</v>
      </c>
      <c r="B120" s="46" t="s">
        <v>75</v>
      </c>
      <c r="C120" s="47" t="s">
        <v>78</v>
      </c>
      <c r="D120" s="46" t="s">
        <v>295</v>
      </c>
      <c r="E120" s="66">
        <v>2024</v>
      </c>
      <c r="F120" s="66">
        <v>2027</v>
      </c>
      <c r="G120" s="66">
        <v>2024</v>
      </c>
      <c r="H120" s="66">
        <v>2027</v>
      </c>
      <c r="I120" s="49">
        <v>357419</v>
      </c>
      <c r="J120" s="54">
        <v>41787</v>
      </c>
      <c r="K120" s="54"/>
      <c r="L120" s="51">
        <f t="shared" si="5"/>
        <v>315632</v>
      </c>
      <c r="M120" s="49">
        <v>231076</v>
      </c>
      <c r="N120" s="54">
        <v>3798</v>
      </c>
      <c r="O120" s="54"/>
      <c r="P120" s="51">
        <f t="shared" si="6"/>
        <v>227278</v>
      </c>
      <c r="Q120" s="49">
        <v>216648</v>
      </c>
      <c r="R120" s="54"/>
      <c r="S120" s="54"/>
      <c r="T120" s="51">
        <f t="shared" si="7"/>
        <v>216648</v>
      </c>
      <c r="U120" s="49">
        <v>237796</v>
      </c>
      <c r="V120" s="54"/>
      <c r="W120" s="54"/>
      <c r="X120" s="51">
        <f t="shared" si="8"/>
        <v>237796</v>
      </c>
      <c r="Y120" s="49">
        <v>0</v>
      </c>
      <c r="Z120" s="54"/>
      <c r="AA120" s="54"/>
      <c r="AB120" s="81">
        <f t="shared" si="9"/>
        <v>0</v>
      </c>
    </row>
    <row r="121" spans="1:28" ht="56.25">
      <c r="A121" s="80" t="s">
        <v>188</v>
      </c>
      <c r="B121" s="46" t="s">
        <v>75</v>
      </c>
      <c r="C121" s="47" t="s">
        <v>78</v>
      </c>
      <c r="D121" s="46" t="s">
        <v>296</v>
      </c>
      <c r="E121" s="66"/>
      <c r="F121" s="66"/>
      <c r="G121" s="66">
        <v>2025</v>
      </c>
      <c r="H121" s="66">
        <v>2026</v>
      </c>
      <c r="I121" s="49">
        <v>0</v>
      </c>
      <c r="J121" s="54"/>
      <c r="K121" s="54"/>
      <c r="L121" s="51">
        <f t="shared" si="5"/>
        <v>0</v>
      </c>
      <c r="M121" s="49">
        <v>0</v>
      </c>
      <c r="N121" s="54"/>
      <c r="O121" s="54">
        <v>51880</v>
      </c>
      <c r="P121" s="51">
        <f t="shared" si="6"/>
        <v>51880</v>
      </c>
      <c r="Q121" s="49">
        <v>0</v>
      </c>
      <c r="R121" s="54"/>
      <c r="S121" s="54">
        <v>5764</v>
      </c>
      <c r="T121" s="51">
        <f t="shared" si="7"/>
        <v>5764</v>
      </c>
      <c r="U121" s="49">
        <v>0</v>
      </c>
      <c r="V121" s="54"/>
      <c r="W121" s="54"/>
      <c r="X121" s="51">
        <f t="shared" si="8"/>
        <v>0</v>
      </c>
      <c r="Y121" s="49">
        <v>0</v>
      </c>
      <c r="Z121" s="54"/>
      <c r="AA121" s="54"/>
      <c r="AB121" s="81">
        <f t="shared" si="9"/>
        <v>0</v>
      </c>
    </row>
    <row r="122" spans="1:28" ht="56.25">
      <c r="A122" s="80" t="s">
        <v>188</v>
      </c>
      <c r="B122" s="46" t="s">
        <v>75</v>
      </c>
      <c r="C122" s="47" t="s">
        <v>78</v>
      </c>
      <c r="D122" s="46" t="s">
        <v>297</v>
      </c>
      <c r="E122" s="66">
        <v>2024</v>
      </c>
      <c r="F122" s="66">
        <v>2027</v>
      </c>
      <c r="G122" s="66">
        <v>2024</v>
      </c>
      <c r="H122" s="66">
        <v>2027</v>
      </c>
      <c r="I122" s="49">
        <v>781340</v>
      </c>
      <c r="J122" s="54">
        <v>35650</v>
      </c>
      <c r="K122" s="54"/>
      <c r="L122" s="51">
        <f t="shared" si="5"/>
        <v>745690</v>
      </c>
      <c r="M122" s="49">
        <v>744049</v>
      </c>
      <c r="N122" s="54">
        <v>3241</v>
      </c>
      <c r="O122" s="54"/>
      <c r="P122" s="51">
        <f t="shared" si="6"/>
        <v>740808</v>
      </c>
      <c r="Q122" s="49">
        <v>712666</v>
      </c>
      <c r="R122" s="54"/>
      <c r="S122" s="54"/>
      <c r="T122" s="51">
        <f t="shared" si="7"/>
        <v>712666</v>
      </c>
      <c r="U122" s="49">
        <v>803037</v>
      </c>
      <c r="V122" s="54"/>
      <c r="W122" s="54"/>
      <c r="X122" s="51">
        <f t="shared" si="8"/>
        <v>803037</v>
      </c>
      <c r="Y122" s="49">
        <v>0</v>
      </c>
      <c r="Z122" s="54"/>
      <c r="AA122" s="54"/>
      <c r="AB122" s="81">
        <f t="shared" si="9"/>
        <v>0</v>
      </c>
    </row>
    <row r="123" spans="1:28" ht="56.25">
      <c r="A123" s="80" t="s">
        <v>188</v>
      </c>
      <c r="B123" s="46" t="s">
        <v>75</v>
      </c>
      <c r="C123" s="47" t="s">
        <v>78</v>
      </c>
      <c r="D123" s="46" t="s">
        <v>298</v>
      </c>
      <c r="E123" s="66">
        <v>2024</v>
      </c>
      <c r="F123" s="66">
        <v>2026</v>
      </c>
      <c r="G123" s="66">
        <v>2024</v>
      </c>
      <c r="H123" s="66">
        <v>2026</v>
      </c>
      <c r="I123" s="49">
        <v>64167</v>
      </c>
      <c r="J123" s="54"/>
      <c r="K123" s="54"/>
      <c r="L123" s="51">
        <f t="shared" si="5"/>
        <v>64167</v>
      </c>
      <c r="M123" s="49">
        <v>15000</v>
      </c>
      <c r="N123" s="54"/>
      <c r="O123" s="54">
        <v>71863</v>
      </c>
      <c r="P123" s="51">
        <f t="shared" si="6"/>
        <v>86863</v>
      </c>
      <c r="Q123" s="49">
        <v>1250</v>
      </c>
      <c r="R123" s="54"/>
      <c r="S123" s="54">
        <v>7985</v>
      </c>
      <c r="T123" s="51">
        <f t="shared" si="7"/>
        <v>9235</v>
      </c>
      <c r="U123" s="49">
        <v>0</v>
      </c>
      <c r="V123" s="54"/>
      <c r="W123" s="54"/>
      <c r="X123" s="51">
        <f t="shared" si="8"/>
        <v>0</v>
      </c>
      <c r="Y123" s="49">
        <v>0</v>
      </c>
      <c r="Z123" s="54"/>
      <c r="AA123" s="54"/>
      <c r="AB123" s="81">
        <f t="shared" si="9"/>
        <v>0</v>
      </c>
    </row>
    <row r="124" spans="1:28" ht="56.25">
      <c r="A124" s="80" t="s">
        <v>188</v>
      </c>
      <c r="B124" s="46" t="s">
        <v>75</v>
      </c>
      <c r="C124" s="47" t="s">
        <v>78</v>
      </c>
      <c r="D124" s="46" t="s">
        <v>299</v>
      </c>
      <c r="E124" s="66">
        <v>2024</v>
      </c>
      <c r="F124" s="66">
        <v>2027</v>
      </c>
      <c r="G124" s="66">
        <v>2024</v>
      </c>
      <c r="H124" s="66">
        <v>2027</v>
      </c>
      <c r="I124" s="49">
        <v>386655</v>
      </c>
      <c r="J124" s="54">
        <v>15484</v>
      </c>
      <c r="K124" s="54"/>
      <c r="L124" s="51">
        <f t="shared" si="5"/>
        <v>371171</v>
      </c>
      <c r="M124" s="49">
        <v>327746</v>
      </c>
      <c r="N124" s="54">
        <v>4134</v>
      </c>
      <c r="O124" s="54"/>
      <c r="P124" s="51">
        <f t="shared" si="6"/>
        <v>323612</v>
      </c>
      <c r="Q124" s="49">
        <v>316303</v>
      </c>
      <c r="R124" s="54"/>
      <c r="S124" s="54"/>
      <c r="T124" s="51">
        <f t="shared" si="7"/>
        <v>316303</v>
      </c>
      <c r="U124" s="49">
        <v>354748</v>
      </c>
      <c r="V124" s="54"/>
      <c r="W124" s="54"/>
      <c r="X124" s="51">
        <f t="shared" si="8"/>
        <v>354748</v>
      </c>
      <c r="Y124" s="49">
        <v>0</v>
      </c>
      <c r="Z124" s="54"/>
      <c r="AA124" s="54"/>
      <c r="AB124" s="81">
        <f t="shared" si="9"/>
        <v>0</v>
      </c>
    </row>
    <row r="125" spans="1:28" ht="56.25">
      <c r="A125" s="80" t="s">
        <v>188</v>
      </c>
      <c r="B125" s="46" t="s">
        <v>75</v>
      </c>
      <c r="C125" s="47" t="s">
        <v>78</v>
      </c>
      <c r="D125" s="46" t="s">
        <v>300</v>
      </c>
      <c r="E125" s="66">
        <v>2024</v>
      </c>
      <c r="F125" s="66">
        <v>2026</v>
      </c>
      <c r="G125" s="66">
        <v>2025</v>
      </c>
      <c r="H125" s="66">
        <v>2026</v>
      </c>
      <c r="I125" s="49">
        <v>90908</v>
      </c>
      <c r="J125" s="54">
        <v>90908</v>
      </c>
      <c r="K125" s="54"/>
      <c r="L125" s="51">
        <f t="shared" si="5"/>
        <v>0</v>
      </c>
      <c r="M125" s="49">
        <v>32097</v>
      </c>
      <c r="N125" s="54">
        <v>23872</v>
      </c>
      <c r="O125" s="54">
        <v>123948</v>
      </c>
      <c r="P125" s="51">
        <f t="shared" si="6"/>
        <v>132173</v>
      </c>
      <c r="Q125" s="49">
        <v>2166</v>
      </c>
      <c r="R125" s="54">
        <v>2166</v>
      </c>
      <c r="S125" s="54">
        <v>14686</v>
      </c>
      <c r="T125" s="51">
        <f t="shared" si="7"/>
        <v>14686</v>
      </c>
      <c r="U125" s="49">
        <v>0</v>
      </c>
      <c r="V125" s="54"/>
      <c r="W125" s="54"/>
      <c r="X125" s="51">
        <f t="shared" si="8"/>
        <v>0</v>
      </c>
      <c r="Y125" s="49">
        <v>0</v>
      </c>
      <c r="Z125" s="54"/>
      <c r="AA125" s="54"/>
      <c r="AB125" s="81">
        <f t="shared" si="9"/>
        <v>0</v>
      </c>
    </row>
    <row r="126" spans="1:28" ht="56.25">
      <c r="A126" s="80" t="s">
        <v>188</v>
      </c>
      <c r="B126" s="46" t="s">
        <v>75</v>
      </c>
      <c r="C126" s="47" t="s">
        <v>78</v>
      </c>
      <c r="D126" s="46" t="s">
        <v>301</v>
      </c>
      <c r="E126" s="66">
        <v>2024</v>
      </c>
      <c r="F126" s="66">
        <v>2027</v>
      </c>
      <c r="G126" s="66">
        <v>2024</v>
      </c>
      <c r="H126" s="66">
        <v>2027</v>
      </c>
      <c r="I126" s="49">
        <v>813183</v>
      </c>
      <c r="J126" s="54"/>
      <c r="K126" s="54">
        <v>422</v>
      </c>
      <c r="L126" s="51">
        <f t="shared" si="5"/>
        <v>813605</v>
      </c>
      <c r="M126" s="49">
        <v>656516</v>
      </c>
      <c r="N126" s="54"/>
      <c r="O126" s="54">
        <v>23872</v>
      </c>
      <c r="P126" s="51">
        <f t="shared" si="6"/>
        <v>680388</v>
      </c>
      <c r="Q126" s="49">
        <v>634786</v>
      </c>
      <c r="R126" s="54"/>
      <c r="S126" s="54">
        <v>2166</v>
      </c>
      <c r="T126" s="51">
        <f t="shared" si="7"/>
        <v>636952</v>
      </c>
      <c r="U126" s="49">
        <v>717933</v>
      </c>
      <c r="V126" s="54"/>
      <c r="W126" s="54"/>
      <c r="X126" s="51">
        <f t="shared" si="8"/>
        <v>717933</v>
      </c>
      <c r="Y126" s="49">
        <v>0</v>
      </c>
      <c r="Z126" s="54"/>
      <c r="AA126" s="54"/>
      <c r="AB126" s="81">
        <f t="shared" si="9"/>
        <v>0</v>
      </c>
    </row>
    <row r="127" spans="1:28" ht="56.25">
      <c r="A127" s="80" t="s">
        <v>188</v>
      </c>
      <c r="B127" s="46" t="s">
        <v>75</v>
      </c>
      <c r="C127" s="47" t="s">
        <v>78</v>
      </c>
      <c r="D127" s="46" t="s">
        <v>302</v>
      </c>
      <c r="E127" s="66">
        <v>2024</v>
      </c>
      <c r="F127" s="66">
        <v>2027</v>
      </c>
      <c r="G127" s="66">
        <v>2025</v>
      </c>
      <c r="H127" s="66">
        <v>2026</v>
      </c>
      <c r="I127" s="49">
        <v>29857</v>
      </c>
      <c r="J127" s="54">
        <v>29857</v>
      </c>
      <c r="K127" s="54"/>
      <c r="L127" s="51">
        <f t="shared" si="5"/>
        <v>0</v>
      </c>
      <c r="M127" s="49">
        <v>32440</v>
      </c>
      <c r="N127" s="54">
        <v>29876</v>
      </c>
      <c r="O127" s="54">
        <v>39140</v>
      </c>
      <c r="P127" s="51">
        <f t="shared" si="6"/>
        <v>41704</v>
      </c>
      <c r="Q127" s="49">
        <v>31000</v>
      </c>
      <c r="R127" s="54">
        <v>31000</v>
      </c>
      <c r="S127" s="54">
        <v>4634</v>
      </c>
      <c r="T127" s="51">
        <f t="shared" si="7"/>
        <v>4634</v>
      </c>
      <c r="U127" s="49">
        <v>2583</v>
      </c>
      <c r="V127" s="54">
        <v>2583</v>
      </c>
      <c r="W127" s="54"/>
      <c r="X127" s="51">
        <f t="shared" si="8"/>
        <v>0</v>
      </c>
      <c r="Y127" s="49">
        <v>0</v>
      </c>
      <c r="Z127" s="54"/>
      <c r="AA127" s="54"/>
      <c r="AB127" s="81">
        <f t="shared" si="9"/>
        <v>0</v>
      </c>
    </row>
    <row r="128" spans="1:28" ht="56.25">
      <c r="A128" s="80" t="s">
        <v>188</v>
      </c>
      <c r="B128" s="46" t="s">
        <v>75</v>
      </c>
      <c r="C128" s="47" t="s">
        <v>78</v>
      </c>
      <c r="D128" s="46" t="s">
        <v>303</v>
      </c>
      <c r="E128" s="66">
        <v>2024</v>
      </c>
      <c r="F128" s="66">
        <v>2027</v>
      </c>
      <c r="G128" s="66">
        <v>2024</v>
      </c>
      <c r="H128" s="66">
        <v>2027</v>
      </c>
      <c r="I128" s="49">
        <v>314215</v>
      </c>
      <c r="J128" s="54">
        <v>18469</v>
      </c>
      <c r="K128" s="54"/>
      <c r="L128" s="51">
        <f t="shared" si="5"/>
        <v>295746</v>
      </c>
      <c r="M128" s="49">
        <v>255572</v>
      </c>
      <c r="N128" s="54"/>
      <c r="O128" s="54">
        <v>29876</v>
      </c>
      <c r="P128" s="51">
        <f t="shared" si="6"/>
        <v>285448</v>
      </c>
      <c r="Q128" s="49">
        <v>247774</v>
      </c>
      <c r="R128" s="54"/>
      <c r="S128" s="54">
        <v>31000</v>
      </c>
      <c r="T128" s="51">
        <f t="shared" si="7"/>
        <v>278774</v>
      </c>
      <c r="U128" s="49">
        <v>272733</v>
      </c>
      <c r="V128" s="54"/>
      <c r="W128" s="54">
        <v>2583</v>
      </c>
      <c r="X128" s="51">
        <f t="shared" si="8"/>
        <v>275316</v>
      </c>
      <c r="Y128" s="49">
        <v>0</v>
      </c>
      <c r="Z128" s="54"/>
      <c r="AA128" s="54"/>
      <c r="AB128" s="81">
        <f t="shared" si="9"/>
        <v>0</v>
      </c>
    </row>
    <row r="129" spans="1:28" ht="56.25">
      <c r="A129" s="80" t="s">
        <v>188</v>
      </c>
      <c r="B129" s="46" t="s">
        <v>75</v>
      </c>
      <c r="C129" s="47" t="s">
        <v>78</v>
      </c>
      <c r="D129" s="46" t="s">
        <v>304</v>
      </c>
      <c r="E129" s="66">
        <v>2024</v>
      </c>
      <c r="F129" s="66">
        <v>2027</v>
      </c>
      <c r="G129" s="66">
        <v>2024</v>
      </c>
      <c r="H129" s="66">
        <v>2026</v>
      </c>
      <c r="I129" s="49">
        <v>63047</v>
      </c>
      <c r="J129" s="54">
        <v>61673</v>
      </c>
      <c r="K129" s="54"/>
      <c r="L129" s="51">
        <f t="shared" si="5"/>
        <v>1374</v>
      </c>
      <c r="M129" s="49">
        <v>68778</v>
      </c>
      <c r="N129" s="54">
        <v>65467</v>
      </c>
      <c r="O129" s="54">
        <v>51814</v>
      </c>
      <c r="P129" s="51">
        <f t="shared" si="6"/>
        <v>55125</v>
      </c>
      <c r="Q129" s="49">
        <v>26611</v>
      </c>
      <c r="R129" s="54">
        <v>26611</v>
      </c>
      <c r="S129" s="54">
        <v>6379</v>
      </c>
      <c r="T129" s="51">
        <f t="shared" si="7"/>
        <v>6379</v>
      </c>
      <c r="U129" s="49">
        <v>1898</v>
      </c>
      <c r="V129" s="54">
        <v>1898</v>
      </c>
      <c r="W129" s="54"/>
      <c r="X129" s="51">
        <f t="shared" si="8"/>
        <v>0</v>
      </c>
      <c r="Y129" s="49">
        <v>0</v>
      </c>
      <c r="Z129" s="54"/>
      <c r="AA129" s="54"/>
      <c r="AB129" s="81">
        <f t="shared" si="9"/>
        <v>0</v>
      </c>
    </row>
    <row r="130" spans="1:28" ht="56.25">
      <c r="A130" s="80" t="s">
        <v>188</v>
      </c>
      <c r="B130" s="46" t="s">
        <v>75</v>
      </c>
      <c r="C130" s="47" t="s">
        <v>78</v>
      </c>
      <c r="D130" s="46" t="s">
        <v>305</v>
      </c>
      <c r="E130" s="66">
        <v>2024</v>
      </c>
      <c r="F130" s="66">
        <v>2027</v>
      </c>
      <c r="G130" s="66">
        <v>2024</v>
      </c>
      <c r="H130" s="66">
        <v>2027</v>
      </c>
      <c r="I130" s="49">
        <v>430077</v>
      </c>
      <c r="J130" s="54"/>
      <c r="K130" s="54">
        <v>26623</v>
      </c>
      <c r="L130" s="51">
        <f t="shared" si="5"/>
        <v>456700</v>
      </c>
      <c r="M130" s="49">
        <v>376235</v>
      </c>
      <c r="N130" s="54"/>
      <c r="O130" s="54">
        <v>65467</v>
      </c>
      <c r="P130" s="51">
        <f t="shared" si="6"/>
        <v>441702</v>
      </c>
      <c r="Q130" s="49">
        <v>367642</v>
      </c>
      <c r="R130" s="54"/>
      <c r="S130" s="54">
        <v>26611</v>
      </c>
      <c r="T130" s="51">
        <f t="shared" si="7"/>
        <v>394253</v>
      </c>
      <c r="U130" s="49">
        <v>428701</v>
      </c>
      <c r="V130" s="54"/>
      <c r="W130" s="54">
        <v>1898</v>
      </c>
      <c r="X130" s="51">
        <f t="shared" si="8"/>
        <v>430599</v>
      </c>
      <c r="Y130" s="49">
        <v>0</v>
      </c>
      <c r="Z130" s="54"/>
      <c r="AA130" s="54"/>
      <c r="AB130" s="81">
        <f t="shared" si="9"/>
        <v>0</v>
      </c>
    </row>
    <row r="131" spans="1:28" ht="56.25">
      <c r="A131" s="80" t="s">
        <v>188</v>
      </c>
      <c r="B131" s="46" t="s">
        <v>75</v>
      </c>
      <c r="C131" s="47" t="s">
        <v>78</v>
      </c>
      <c r="D131" s="46" t="s">
        <v>306</v>
      </c>
      <c r="E131" s="66">
        <v>2024</v>
      </c>
      <c r="F131" s="66">
        <v>2025</v>
      </c>
      <c r="G131" s="66">
        <v>2024</v>
      </c>
      <c r="H131" s="66">
        <v>2026</v>
      </c>
      <c r="I131" s="49">
        <v>323871</v>
      </c>
      <c r="J131" s="54">
        <v>322725</v>
      </c>
      <c r="K131" s="54"/>
      <c r="L131" s="51">
        <f t="shared" si="5"/>
        <v>1146</v>
      </c>
      <c r="M131" s="49">
        <v>9166</v>
      </c>
      <c r="N131" s="54"/>
      <c r="O131" s="54">
        <v>193162</v>
      </c>
      <c r="P131" s="51">
        <f t="shared" si="6"/>
        <v>202328</v>
      </c>
      <c r="Q131" s="49">
        <v>0</v>
      </c>
      <c r="R131" s="54"/>
      <c r="S131" s="54">
        <v>22586</v>
      </c>
      <c r="T131" s="51">
        <f t="shared" si="7"/>
        <v>22586</v>
      </c>
      <c r="U131" s="49">
        <v>0</v>
      </c>
      <c r="V131" s="54"/>
      <c r="W131" s="54"/>
      <c r="X131" s="51">
        <f t="shared" si="8"/>
        <v>0</v>
      </c>
      <c r="Y131" s="49">
        <v>0</v>
      </c>
      <c r="Z131" s="54"/>
      <c r="AA131" s="54"/>
      <c r="AB131" s="81">
        <f t="shared" si="9"/>
        <v>0</v>
      </c>
    </row>
    <row r="132" spans="1:28" ht="56.25">
      <c r="A132" s="80" t="s">
        <v>188</v>
      </c>
      <c r="B132" s="46" t="s">
        <v>75</v>
      </c>
      <c r="C132" s="47" t="s">
        <v>78</v>
      </c>
      <c r="D132" s="46" t="s">
        <v>307</v>
      </c>
      <c r="E132" s="66">
        <v>2024</v>
      </c>
      <c r="F132" s="66">
        <v>2027</v>
      </c>
      <c r="G132" s="66">
        <v>2024</v>
      </c>
      <c r="H132" s="66">
        <v>2027</v>
      </c>
      <c r="I132" s="49">
        <v>1388482</v>
      </c>
      <c r="J132" s="54"/>
      <c r="K132" s="54">
        <v>176738</v>
      </c>
      <c r="L132" s="51">
        <f t="shared" si="5"/>
        <v>1565220</v>
      </c>
      <c r="M132" s="49">
        <v>1449148</v>
      </c>
      <c r="N132" s="54">
        <v>1521</v>
      </c>
      <c r="O132" s="54"/>
      <c r="P132" s="51">
        <f t="shared" si="6"/>
        <v>1447627</v>
      </c>
      <c r="Q132" s="49">
        <v>1421474</v>
      </c>
      <c r="R132" s="54"/>
      <c r="S132" s="54"/>
      <c r="T132" s="51">
        <f t="shared" si="7"/>
        <v>1421474</v>
      </c>
      <c r="U132" s="49">
        <v>1706279</v>
      </c>
      <c r="V132" s="54"/>
      <c r="W132" s="54"/>
      <c r="X132" s="51">
        <f t="shared" si="8"/>
        <v>1706279</v>
      </c>
      <c r="Y132" s="49">
        <v>0</v>
      </c>
      <c r="Z132" s="54"/>
      <c r="AA132" s="54"/>
      <c r="AB132" s="81">
        <f t="shared" si="9"/>
        <v>0</v>
      </c>
    </row>
    <row r="133" spans="1:28" ht="56.25">
      <c r="A133" s="80" t="s">
        <v>188</v>
      </c>
      <c r="B133" s="46" t="s">
        <v>75</v>
      </c>
      <c r="C133" s="47" t="s">
        <v>78</v>
      </c>
      <c r="D133" s="46" t="s">
        <v>308</v>
      </c>
      <c r="E133" s="66">
        <v>2024</v>
      </c>
      <c r="F133" s="66">
        <v>2025</v>
      </c>
      <c r="G133" s="66">
        <v>2024</v>
      </c>
      <c r="H133" s="66">
        <v>2026</v>
      </c>
      <c r="I133" s="49">
        <v>41250</v>
      </c>
      <c r="J133" s="54">
        <v>40914</v>
      </c>
      <c r="K133" s="54"/>
      <c r="L133" s="51">
        <f t="shared" si="5"/>
        <v>336</v>
      </c>
      <c r="M133" s="49">
        <v>3750</v>
      </c>
      <c r="N133" s="54">
        <v>874</v>
      </c>
      <c r="O133" s="54">
        <v>47414</v>
      </c>
      <c r="P133" s="51">
        <f t="shared" si="6"/>
        <v>50290</v>
      </c>
      <c r="Q133" s="49">
        <v>0</v>
      </c>
      <c r="R133" s="54"/>
      <c r="S133" s="54">
        <v>5563</v>
      </c>
      <c r="T133" s="51">
        <f t="shared" si="7"/>
        <v>5563</v>
      </c>
      <c r="U133" s="49">
        <v>0</v>
      </c>
      <c r="V133" s="54"/>
      <c r="W133" s="54"/>
      <c r="X133" s="51">
        <f t="shared" si="8"/>
        <v>0</v>
      </c>
      <c r="Y133" s="49">
        <v>0</v>
      </c>
      <c r="Z133" s="54"/>
      <c r="AA133" s="54"/>
      <c r="AB133" s="81">
        <f t="shared" si="9"/>
        <v>0</v>
      </c>
    </row>
    <row r="134" spans="1:28" ht="56.25">
      <c r="A134" s="80" t="s">
        <v>188</v>
      </c>
      <c r="B134" s="46" t="s">
        <v>75</v>
      </c>
      <c r="C134" s="47" t="s">
        <v>78</v>
      </c>
      <c r="D134" s="46" t="s">
        <v>309</v>
      </c>
      <c r="E134" s="66">
        <v>2024</v>
      </c>
      <c r="F134" s="66">
        <v>2027</v>
      </c>
      <c r="G134" s="66">
        <v>2024</v>
      </c>
      <c r="H134" s="66">
        <v>2027</v>
      </c>
      <c r="I134" s="49">
        <v>456761</v>
      </c>
      <c r="J134" s="54"/>
      <c r="K134" s="54">
        <v>9612</v>
      </c>
      <c r="L134" s="51">
        <f t="shared" si="5"/>
        <v>466373</v>
      </c>
      <c r="M134" s="49">
        <v>416007</v>
      </c>
      <c r="N134" s="54"/>
      <c r="O134" s="54">
        <v>874</v>
      </c>
      <c r="P134" s="51">
        <f t="shared" si="6"/>
        <v>416881</v>
      </c>
      <c r="Q134" s="49">
        <v>390052</v>
      </c>
      <c r="R134" s="54"/>
      <c r="S134" s="54"/>
      <c r="T134" s="51">
        <f t="shared" si="7"/>
        <v>390052</v>
      </c>
      <c r="U134" s="49">
        <v>446167</v>
      </c>
      <c r="V134" s="54"/>
      <c r="W134" s="54"/>
      <c r="X134" s="51">
        <f t="shared" si="8"/>
        <v>446167</v>
      </c>
      <c r="Y134" s="49">
        <v>0</v>
      </c>
      <c r="Z134" s="54"/>
      <c r="AA134" s="54"/>
      <c r="AB134" s="81">
        <f t="shared" si="9"/>
        <v>0</v>
      </c>
    </row>
    <row r="135" spans="1:28" ht="56.25">
      <c r="A135" s="80" t="s">
        <v>188</v>
      </c>
      <c r="B135" s="46" t="s">
        <v>75</v>
      </c>
      <c r="C135" s="47" t="s">
        <v>78</v>
      </c>
      <c r="D135" s="46" t="s">
        <v>310</v>
      </c>
      <c r="E135" s="66"/>
      <c r="F135" s="66"/>
      <c r="G135" s="66">
        <v>2024</v>
      </c>
      <c r="H135" s="66">
        <v>2026</v>
      </c>
      <c r="I135" s="49">
        <v>0</v>
      </c>
      <c r="J135" s="54"/>
      <c r="K135" s="54">
        <v>272</v>
      </c>
      <c r="L135" s="51">
        <f t="shared" si="5"/>
        <v>272</v>
      </c>
      <c r="M135" s="49">
        <v>0</v>
      </c>
      <c r="N135" s="54"/>
      <c r="O135" s="54">
        <v>268260</v>
      </c>
      <c r="P135" s="51">
        <f t="shared" si="6"/>
        <v>268260</v>
      </c>
      <c r="Q135" s="49">
        <v>0</v>
      </c>
      <c r="R135" s="54"/>
      <c r="S135" s="54">
        <v>29790</v>
      </c>
      <c r="T135" s="51">
        <f t="shared" si="7"/>
        <v>29790</v>
      </c>
      <c r="U135" s="49">
        <v>0</v>
      </c>
      <c r="V135" s="54"/>
      <c r="W135" s="54"/>
      <c r="X135" s="51">
        <f t="shared" si="8"/>
        <v>0</v>
      </c>
      <c r="Y135" s="49">
        <v>0</v>
      </c>
      <c r="Z135" s="54"/>
      <c r="AA135" s="54"/>
      <c r="AB135" s="81">
        <f t="shared" si="9"/>
        <v>0</v>
      </c>
    </row>
    <row r="136" spans="1:28" ht="56.25">
      <c r="A136" s="80" t="s">
        <v>188</v>
      </c>
      <c r="B136" s="46" t="s">
        <v>75</v>
      </c>
      <c r="C136" s="47" t="s">
        <v>78</v>
      </c>
      <c r="D136" s="46" t="s">
        <v>311</v>
      </c>
      <c r="E136" s="66">
        <v>2024</v>
      </c>
      <c r="F136" s="66">
        <v>2027</v>
      </c>
      <c r="G136" s="66">
        <v>2024</v>
      </c>
      <c r="H136" s="66">
        <v>2027</v>
      </c>
      <c r="I136" s="49">
        <v>1483778</v>
      </c>
      <c r="J136" s="54">
        <v>171603</v>
      </c>
      <c r="K136" s="54"/>
      <c r="L136" s="51">
        <f t="shared" si="5"/>
        <v>1312175</v>
      </c>
      <c r="M136" s="49">
        <v>993234</v>
      </c>
      <c r="N136" s="54">
        <v>15600</v>
      </c>
      <c r="O136" s="54"/>
      <c r="P136" s="51">
        <f t="shared" si="6"/>
        <v>977634</v>
      </c>
      <c r="Q136" s="49">
        <v>928714</v>
      </c>
      <c r="R136" s="54"/>
      <c r="S136" s="54"/>
      <c r="T136" s="51">
        <f t="shared" si="7"/>
        <v>928714</v>
      </c>
      <c r="U136" s="49">
        <v>986976</v>
      </c>
      <c r="V136" s="54"/>
      <c r="W136" s="54"/>
      <c r="X136" s="51">
        <f t="shared" si="8"/>
        <v>986976</v>
      </c>
      <c r="Y136" s="49">
        <v>0</v>
      </c>
      <c r="Z136" s="54"/>
      <c r="AA136" s="54"/>
      <c r="AB136" s="81">
        <f t="shared" si="9"/>
        <v>0</v>
      </c>
    </row>
    <row r="137" spans="1:28" ht="56.25">
      <c r="A137" s="80" t="s">
        <v>188</v>
      </c>
      <c r="B137" s="46" t="s">
        <v>75</v>
      </c>
      <c r="C137" s="47" t="s">
        <v>78</v>
      </c>
      <c r="D137" s="46" t="s">
        <v>312</v>
      </c>
      <c r="E137" s="66">
        <v>2024</v>
      </c>
      <c r="F137" s="66">
        <v>2026</v>
      </c>
      <c r="G137" s="66">
        <v>2025</v>
      </c>
      <c r="H137" s="66">
        <v>2026</v>
      </c>
      <c r="I137" s="49">
        <v>56161</v>
      </c>
      <c r="J137" s="54">
        <v>56161</v>
      </c>
      <c r="K137" s="54"/>
      <c r="L137" s="51">
        <f t="shared" si="5"/>
        <v>0</v>
      </c>
      <c r="M137" s="49">
        <v>60020</v>
      </c>
      <c r="N137" s="54">
        <v>53594</v>
      </c>
      <c r="O137" s="54">
        <v>110173</v>
      </c>
      <c r="P137" s="51">
        <f t="shared" si="6"/>
        <v>116599</v>
      </c>
      <c r="Q137" s="49">
        <v>4666</v>
      </c>
      <c r="R137" s="54">
        <v>4666</v>
      </c>
      <c r="S137" s="54">
        <v>12955</v>
      </c>
      <c r="T137" s="51">
        <f t="shared" si="7"/>
        <v>12955</v>
      </c>
      <c r="U137" s="49">
        <v>0</v>
      </c>
      <c r="V137" s="54"/>
      <c r="W137" s="54"/>
      <c r="X137" s="51">
        <f t="shared" si="8"/>
        <v>0</v>
      </c>
      <c r="Y137" s="49">
        <v>0</v>
      </c>
      <c r="Z137" s="54"/>
      <c r="AA137" s="54"/>
      <c r="AB137" s="81">
        <f t="shared" si="9"/>
        <v>0</v>
      </c>
    </row>
    <row r="138" spans="1:28" ht="56.25">
      <c r="A138" s="80" t="s">
        <v>188</v>
      </c>
      <c r="B138" s="46" t="s">
        <v>75</v>
      </c>
      <c r="C138" s="47" t="s">
        <v>78</v>
      </c>
      <c r="D138" s="46" t="s">
        <v>313</v>
      </c>
      <c r="E138" s="66">
        <v>2024</v>
      </c>
      <c r="F138" s="66">
        <v>2027</v>
      </c>
      <c r="G138" s="66">
        <v>2024</v>
      </c>
      <c r="H138" s="66">
        <v>2027</v>
      </c>
      <c r="I138" s="49">
        <v>722659</v>
      </c>
      <c r="J138" s="54">
        <v>14529</v>
      </c>
      <c r="K138" s="54"/>
      <c r="L138" s="51">
        <f t="shared" si="5"/>
        <v>708130</v>
      </c>
      <c r="M138" s="49">
        <v>570321</v>
      </c>
      <c r="N138" s="54"/>
      <c r="O138" s="54">
        <v>53594</v>
      </c>
      <c r="P138" s="51">
        <f t="shared" si="6"/>
        <v>623915</v>
      </c>
      <c r="Q138" s="49">
        <v>550242</v>
      </c>
      <c r="R138" s="54"/>
      <c r="S138" s="54">
        <v>4666</v>
      </c>
      <c r="T138" s="51">
        <f t="shared" si="7"/>
        <v>554908</v>
      </c>
      <c r="U138" s="49">
        <v>614168</v>
      </c>
      <c r="V138" s="54"/>
      <c r="W138" s="54"/>
      <c r="X138" s="51">
        <f t="shared" si="8"/>
        <v>614168</v>
      </c>
      <c r="Y138" s="49">
        <v>0</v>
      </c>
      <c r="Z138" s="54"/>
      <c r="AA138" s="54"/>
      <c r="AB138" s="81">
        <f t="shared" si="9"/>
        <v>0</v>
      </c>
    </row>
    <row r="139" spans="1:28" ht="56.25">
      <c r="A139" s="80" t="s">
        <v>188</v>
      </c>
      <c r="B139" s="46" t="s">
        <v>75</v>
      </c>
      <c r="C139" s="47" t="s">
        <v>78</v>
      </c>
      <c r="D139" s="46" t="s">
        <v>314</v>
      </c>
      <c r="E139" s="66">
        <v>2024</v>
      </c>
      <c r="F139" s="66">
        <v>2025</v>
      </c>
      <c r="G139" s="66">
        <v>2024</v>
      </c>
      <c r="H139" s="66">
        <v>2027</v>
      </c>
      <c r="I139" s="49">
        <v>98000</v>
      </c>
      <c r="J139" s="54">
        <v>82279</v>
      </c>
      <c r="K139" s="54"/>
      <c r="L139" s="51">
        <f t="shared" si="5"/>
        <v>15721</v>
      </c>
      <c r="M139" s="49">
        <v>10175</v>
      </c>
      <c r="N139" s="54">
        <v>4967</v>
      </c>
      <c r="O139" s="54">
        <v>109369</v>
      </c>
      <c r="P139" s="51">
        <f t="shared" si="6"/>
        <v>114577</v>
      </c>
      <c r="Q139" s="49">
        <v>0</v>
      </c>
      <c r="R139" s="54"/>
      <c r="S139" s="54">
        <v>26270</v>
      </c>
      <c r="T139" s="51">
        <f t="shared" si="7"/>
        <v>26270</v>
      </c>
      <c r="U139" s="49">
        <v>0</v>
      </c>
      <c r="V139" s="54"/>
      <c r="W139" s="54">
        <v>2460</v>
      </c>
      <c r="X139" s="51">
        <f t="shared" si="8"/>
        <v>2460</v>
      </c>
      <c r="Y139" s="49">
        <v>0</v>
      </c>
      <c r="Z139" s="54"/>
      <c r="AA139" s="54"/>
      <c r="AB139" s="81">
        <f t="shared" si="9"/>
        <v>0</v>
      </c>
    </row>
    <row r="140" spans="1:28" ht="56.25">
      <c r="A140" s="80" t="s">
        <v>188</v>
      </c>
      <c r="B140" s="46" t="s">
        <v>75</v>
      </c>
      <c r="C140" s="47" t="s">
        <v>78</v>
      </c>
      <c r="D140" s="46" t="s">
        <v>315</v>
      </c>
      <c r="E140" s="66">
        <v>2024</v>
      </c>
      <c r="F140" s="66">
        <v>2027</v>
      </c>
      <c r="G140" s="66">
        <v>2024</v>
      </c>
      <c r="H140" s="66">
        <v>2027</v>
      </c>
      <c r="I140" s="49">
        <v>1244843</v>
      </c>
      <c r="J140" s="54"/>
      <c r="K140" s="54">
        <v>40721</v>
      </c>
      <c r="L140" s="51">
        <f t="shared" si="5"/>
        <v>1285564</v>
      </c>
      <c r="M140" s="49">
        <v>1199841</v>
      </c>
      <c r="N140" s="54"/>
      <c r="O140" s="54">
        <v>4967</v>
      </c>
      <c r="P140" s="51">
        <f t="shared" si="6"/>
        <v>1204808</v>
      </c>
      <c r="Q140" s="49">
        <v>1185673</v>
      </c>
      <c r="R140" s="54"/>
      <c r="S140" s="54"/>
      <c r="T140" s="51">
        <f t="shared" si="7"/>
        <v>1185673</v>
      </c>
      <c r="U140" s="49">
        <v>1322630</v>
      </c>
      <c r="V140" s="54"/>
      <c r="W140" s="54"/>
      <c r="X140" s="51">
        <f t="shared" si="8"/>
        <v>1322630</v>
      </c>
      <c r="Y140" s="49">
        <v>0</v>
      </c>
      <c r="Z140" s="54"/>
      <c r="AA140" s="54"/>
      <c r="AB140" s="81">
        <f t="shared" si="9"/>
        <v>0</v>
      </c>
    </row>
    <row r="141" spans="1:28" ht="56.25">
      <c r="A141" s="80" t="s">
        <v>188</v>
      </c>
      <c r="B141" s="46" t="s">
        <v>75</v>
      </c>
      <c r="C141" s="47" t="s">
        <v>78</v>
      </c>
      <c r="D141" s="46" t="s">
        <v>316</v>
      </c>
      <c r="E141" s="66">
        <v>2024</v>
      </c>
      <c r="F141" s="66">
        <v>2025</v>
      </c>
      <c r="G141" s="66">
        <v>2025</v>
      </c>
      <c r="H141" s="66">
        <v>2026</v>
      </c>
      <c r="I141" s="49">
        <v>54756</v>
      </c>
      <c r="J141" s="54">
        <v>54756</v>
      </c>
      <c r="K141" s="54"/>
      <c r="L141" s="51">
        <f t="shared" si="5"/>
        <v>0</v>
      </c>
      <c r="M141" s="49">
        <v>4980</v>
      </c>
      <c r="N141" s="54"/>
      <c r="O141" s="54">
        <v>127751</v>
      </c>
      <c r="P141" s="51">
        <f t="shared" si="6"/>
        <v>132731</v>
      </c>
      <c r="Q141" s="49">
        <v>0</v>
      </c>
      <c r="R141" s="54"/>
      <c r="S141" s="54">
        <v>14748</v>
      </c>
      <c r="T141" s="51">
        <f t="shared" si="7"/>
        <v>14748</v>
      </c>
      <c r="U141" s="49">
        <v>0</v>
      </c>
      <c r="V141" s="54"/>
      <c r="W141" s="54"/>
      <c r="X141" s="51">
        <f t="shared" si="8"/>
        <v>0</v>
      </c>
      <c r="Y141" s="49">
        <v>0</v>
      </c>
      <c r="Z141" s="54"/>
      <c r="AA141" s="54"/>
      <c r="AB141" s="81">
        <f t="shared" si="9"/>
        <v>0</v>
      </c>
    </row>
    <row r="142" spans="1:28" ht="56.25">
      <c r="A142" s="80" t="s">
        <v>188</v>
      </c>
      <c r="B142" s="46" t="s">
        <v>75</v>
      </c>
      <c r="C142" s="47" t="s">
        <v>78</v>
      </c>
      <c r="D142" s="46" t="s">
        <v>317</v>
      </c>
      <c r="E142" s="66">
        <v>2024</v>
      </c>
      <c r="F142" s="66">
        <v>2025</v>
      </c>
      <c r="G142" s="66">
        <v>2024</v>
      </c>
      <c r="H142" s="66">
        <v>2025</v>
      </c>
      <c r="I142" s="49">
        <v>221785</v>
      </c>
      <c r="J142" s="54">
        <v>32889</v>
      </c>
      <c r="K142" s="54"/>
      <c r="L142" s="51">
        <f t="shared" si="5"/>
        <v>188896</v>
      </c>
      <c r="M142" s="49">
        <v>20416</v>
      </c>
      <c r="N142" s="54">
        <v>2987</v>
      </c>
      <c r="O142" s="54"/>
      <c r="P142" s="51">
        <f t="shared" si="6"/>
        <v>17429</v>
      </c>
      <c r="Q142" s="49">
        <v>0</v>
      </c>
      <c r="R142" s="54"/>
      <c r="S142" s="54"/>
      <c r="T142" s="51">
        <f t="shared" si="7"/>
        <v>0</v>
      </c>
      <c r="U142" s="49">
        <v>0</v>
      </c>
      <c r="V142" s="54"/>
      <c r="W142" s="54"/>
      <c r="X142" s="51">
        <f t="shared" si="8"/>
        <v>0</v>
      </c>
      <c r="Y142" s="49">
        <v>0</v>
      </c>
      <c r="Z142" s="54"/>
      <c r="AA142" s="54"/>
      <c r="AB142" s="81">
        <f t="shared" si="9"/>
        <v>0</v>
      </c>
    </row>
    <row r="143" spans="1:28" ht="56.25">
      <c r="A143" s="80" t="s">
        <v>188</v>
      </c>
      <c r="B143" s="46" t="s">
        <v>75</v>
      </c>
      <c r="C143" s="47" t="s">
        <v>78</v>
      </c>
      <c r="D143" s="46" t="s">
        <v>318</v>
      </c>
      <c r="E143" s="66">
        <v>2024</v>
      </c>
      <c r="F143" s="66">
        <v>2027</v>
      </c>
      <c r="G143" s="66">
        <v>2025</v>
      </c>
      <c r="H143" s="66">
        <v>2026</v>
      </c>
      <c r="I143" s="49">
        <v>17027</v>
      </c>
      <c r="J143" s="54">
        <v>17027</v>
      </c>
      <c r="K143" s="54"/>
      <c r="L143" s="51">
        <f t="shared" ref="L143:L168" si="10">I143-J143+K143</f>
        <v>0</v>
      </c>
      <c r="M143" s="49">
        <v>21754</v>
      </c>
      <c r="N143" s="54">
        <v>19676</v>
      </c>
      <c r="O143" s="54">
        <v>25630</v>
      </c>
      <c r="P143" s="51">
        <f t="shared" ref="P143:P168" si="11">M143-N143+O143</f>
        <v>27708</v>
      </c>
      <c r="Q143" s="49">
        <v>21754</v>
      </c>
      <c r="R143" s="54">
        <v>21754</v>
      </c>
      <c r="S143" s="54">
        <v>3079</v>
      </c>
      <c r="T143" s="51">
        <f t="shared" ref="T143:T168" si="12">Q143-R143+S143</f>
        <v>3079</v>
      </c>
      <c r="U143" s="49">
        <v>1730</v>
      </c>
      <c r="V143" s="54">
        <v>1730</v>
      </c>
      <c r="W143" s="54"/>
      <c r="X143" s="51">
        <f t="shared" ref="X143:X168" si="13">U143-V143+W143</f>
        <v>0</v>
      </c>
      <c r="Y143" s="49">
        <v>0</v>
      </c>
      <c r="Z143" s="54"/>
      <c r="AA143" s="54"/>
      <c r="AB143" s="81">
        <f t="shared" ref="AB143:AB168" si="14">Y143-Z143+AA143</f>
        <v>0</v>
      </c>
    </row>
    <row r="144" spans="1:28" ht="56.25">
      <c r="A144" s="80" t="s">
        <v>188</v>
      </c>
      <c r="B144" s="46" t="s">
        <v>75</v>
      </c>
      <c r="C144" s="47" t="s">
        <v>78</v>
      </c>
      <c r="D144" s="46" t="s">
        <v>319</v>
      </c>
      <c r="E144" s="66">
        <v>2024</v>
      </c>
      <c r="F144" s="66">
        <v>2027</v>
      </c>
      <c r="G144" s="66">
        <v>2024</v>
      </c>
      <c r="H144" s="66">
        <v>2027</v>
      </c>
      <c r="I144" s="49">
        <v>407441</v>
      </c>
      <c r="J144" s="54">
        <v>5837</v>
      </c>
      <c r="K144" s="54"/>
      <c r="L144" s="51">
        <f t="shared" si="10"/>
        <v>401604</v>
      </c>
      <c r="M144" s="49">
        <v>77580</v>
      </c>
      <c r="N144" s="54"/>
      <c r="O144" s="54">
        <v>19676</v>
      </c>
      <c r="P144" s="51">
        <f t="shared" si="11"/>
        <v>97256</v>
      </c>
      <c r="Q144" s="49">
        <v>43278</v>
      </c>
      <c r="R144" s="54"/>
      <c r="S144" s="54">
        <v>21754</v>
      </c>
      <c r="T144" s="51">
        <f t="shared" si="12"/>
        <v>65032</v>
      </c>
      <c r="U144" s="49">
        <v>50759</v>
      </c>
      <c r="V144" s="54"/>
      <c r="W144" s="54">
        <v>1730</v>
      </c>
      <c r="X144" s="51">
        <f t="shared" si="13"/>
        <v>52489</v>
      </c>
      <c r="Y144" s="49">
        <v>0</v>
      </c>
      <c r="Z144" s="54"/>
      <c r="AA144" s="54"/>
      <c r="AB144" s="81">
        <f t="shared" si="14"/>
        <v>0</v>
      </c>
    </row>
    <row r="145" spans="1:28" ht="56.25">
      <c r="A145" s="80" t="s">
        <v>188</v>
      </c>
      <c r="B145" s="46" t="s">
        <v>75</v>
      </c>
      <c r="C145" s="47" t="s">
        <v>78</v>
      </c>
      <c r="D145" s="46" t="s">
        <v>320</v>
      </c>
      <c r="E145" s="66">
        <v>2024</v>
      </c>
      <c r="F145" s="66">
        <v>2026</v>
      </c>
      <c r="G145" s="66">
        <v>2024</v>
      </c>
      <c r="H145" s="66">
        <v>2026</v>
      </c>
      <c r="I145" s="49">
        <v>900</v>
      </c>
      <c r="J145" s="54">
        <v>800</v>
      </c>
      <c r="K145" s="54"/>
      <c r="L145" s="51">
        <f t="shared" si="10"/>
        <v>100</v>
      </c>
      <c r="M145" s="49">
        <v>1000</v>
      </c>
      <c r="N145" s="54">
        <v>246</v>
      </c>
      <c r="O145" s="54">
        <v>13239</v>
      </c>
      <c r="P145" s="51">
        <f t="shared" si="11"/>
        <v>13993</v>
      </c>
      <c r="Q145" s="49">
        <v>100</v>
      </c>
      <c r="R145" s="54">
        <v>100</v>
      </c>
      <c r="S145" s="54">
        <v>1921</v>
      </c>
      <c r="T145" s="51">
        <f t="shared" si="12"/>
        <v>1921</v>
      </c>
      <c r="U145" s="49">
        <v>0</v>
      </c>
      <c r="V145" s="54"/>
      <c r="W145" s="54"/>
      <c r="X145" s="51">
        <f t="shared" si="13"/>
        <v>0</v>
      </c>
      <c r="Y145" s="49">
        <v>0</v>
      </c>
      <c r="Z145" s="54"/>
      <c r="AA145" s="54"/>
      <c r="AB145" s="81">
        <f t="shared" si="14"/>
        <v>0</v>
      </c>
    </row>
    <row r="146" spans="1:28" ht="56.25">
      <c r="A146" s="80" t="s">
        <v>188</v>
      </c>
      <c r="B146" s="46" t="s">
        <v>75</v>
      </c>
      <c r="C146" s="47" t="s">
        <v>78</v>
      </c>
      <c r="D146" s="46" t="s">
        <v>321</v>
      </c>
      <c r="E146" s="66">
        <v>2024</v>
      </c>
      <c r="F146" s="66">
        <v>2026</v>
      </c>
      <c r="G146" s="66">
        <v>2024</v>
      </c>
      <c r="H146" s="66">
        <v>2026</v>
      </c>
      <c r="I146" s="49">
        <v>36230</v>
      </c>
      <c r="J146" s="54">
        <v>7588</v>
      </c>
      <c r="K146" s="54"/>
      <c r="L146" s="51">
        <f t="shared" si="10"/>
        <v>28642</v>
      </c>
      <c r="M146" s="49">
        <v>8525</v>
      </c>
      <c r="N146" s="54"/>
      <c r="O146" s="54">
        <v>246</v>
      </c>
      <c r="P146" s="51">
        <f t="shared" si="11"/>
        <v>8771</v>
      </c>
      <c r="Q146" s="49">
        <v>2573</v>
      </c>
      <c r="R146" s="54"/>
      <c r="S146" s="54">
        <v>100</v>
      </c>
      <c r="T146" s="51">
        <f t="shared" si="12"/>
        <v>2673</v>
      </c>
      <c r="U146" s="49">
        <v>0</v>
      </c>
      <c r="V146" s="54"/>
      <c r="W146" s="54"/>
      <c r="X146" s="51">
        <f t="shared" si="13"/>
        <v>0</v>
      </c>
      <c r="Y146" s="49">
        <v>0</v>
      </c>
      <c r="Z146" s="54"/>
      <c r="AA146" s="54"/>
      <c r="AB146" s="81">
        <f t="shared" si="14"/>
        <v>0</v>
      </c>
    </row>
    <row r="147" spans="1:28" ht="56.25">
      <c r="A147" s="80" t="s">
        <v>188</v>
      </c>
      <c r="B147" s="46" t="s">
        <v>75</v>
      </c>
      <c r="C147" s="47" t="s">
        <v>78</v>
      </c>
      <c r="D147" s="46" t="s">
        <v>322</v>
      </c>
      <c r="E147" s="66">
        <v>2024</v>
      </c>
      <c r="F147" s="66">
        <v>2027</v>
      </c>
      <c r="G147" s="66">
        <v>2025</v>
      </c>
      <c r="H147" s="66">
        <v>2026</v>
      </c>
      <c r="I147" s="49">
        <v>100</v>
      </c>
      <c r="J147" s="54">
        <v>100</v>
      </c>
      <c r="K147" s="54"/>
      <c r="L147" s="51">
        <f t="shared" si="10"/>
        <v>0</v>
      </c>
      <c r="M147" s="49">
        <v>7000</v>
      </c>
      <c r="N147" s="54">
        <v>6586</v>
      </c>
      <c r="O147" s="54">
        <v>7033</v>
      </c>
      <c r="P147" s="51">
        <f t="shared" si="11"/>
        <v>7447</v>
      </c>
      <c r="Q147" s="49">
        <v>7600</v>
      </c>
      <c r="R147" s="54">
        <v>7600</v>
      </c>
      <c r="S147" s="54">
        <v>827</v>
      </c>
      <c r="T147" s="51">
        <f t="shared" si="12"/>
        <v>827</v>
      </c>
      <c r="U147" s="49">
        <v>800</v>
      </c>
      <c r="V147" s="54">
        <v>800</v>
      </c>
      <c r="W147" s="54"/>
      <c r="X147" s="51">
        <f t="shared" si="13"/>
        <v>0</v>
      </c>
      <c r="Y147" s="49">
        <v>0</v>
      </c>
      <c r="Z147" s="54"/>
      <c r="AA147" s="54"/>
      <c r="AB147" s="81">
        <f t="shared" si="14"/>
        <v>0</v>
      </c>
    </row>
    <row r="148" spans="1:28" ht="56.25">
      <c r="A148" s="80" t="s">
        <v>188</v>
      </c>
      <c r="B148" s="46" t="s">
        <v>75</v>
      </c>
      <c r="C148" s="47" t="s">
        <v>78</v>
      </c>
      <c r="D148" s="46" t="s">
        <v>323</v>
      </c>
      <c r="E148" s="66">
        <v>2024</v>
      </c>
      <c r="F148" s="66">
        <v>2025</v>
      </c>
      <c r="G148" s="66">
        <v>2024</v>
      </c>
      <c r="H148" s="66">
        <v>2027</v>
      </c>
      <c r="I148" s="49">
        <v>18516</v>
      </c>
      <c r="J148" s="54">
        <v>4563</v>
      </c>
      <c r="K148" s="54"/>
      <c r="L148" s="51">
        <f t="shared" si="10"/>
        <v>13953</v>
      </c>
      <c r="M148" s="49">
        <v>1647</v>
      </c>
      <c r="N148" s="54"/>
      <c r="O148" s="54">
        <v>6586</v>
      </c>
      <c r="P148" s="51">
        <f t="shared" si="11"/>
        <v>8233</v>
      </c>
      <c r="Q148" s="49">
        <v>0</v>
      </c>
      <c r="R148" s="54"/>
      <c r="S148" s="54">
        <v>7600</v>
      </c>
      <c r="T148" s="51">
        <f t="shared" si="12"/>
        <v>7600</v>
      </c>
      <c r="U148" s="49">
        <v>0</v>
      </c>
      <c r="V148" s="54"/>
      <c r="W148" s="54">
        <v>800</v>
      </c>
      <c r="X148" s="51">
        <f t="shared" si="13"/>
        <v>800</v>
      </c>
      <c r="Y148" s="49">
        <v>0</v>
      </c>
      <c r="Z148" s="54"/>
      <c r="AA148" s="54"/>
      <c r="AB148" s="81">
        <f t="shared" si="14"/>
        <v>0</v>
      </c>
    </row>
    <row r="149" spans="1:28" ht="56.25">
      <c r="A149" s="80" t="s">
        <v>188</v>
      </c>
      <c r="B149" s="46" t="s">
        <v>75</v>
      </c>
      <c r="C149" s="47" t="s">
        <v>78</v>
      </c>
      <c r="D149" s="46" t="s">
        <v>324</v>
      </c>
      <c r="E149" s="66">
        <v>2024</v>
      </c>
      <c r="F149" s="66">
        <v>2027</v>
      </c>
      <c r="G149" s="66">
        <v>2024</v>
      </c>
      <c r="H149" s="66">
        <v>2026</v>
      </c>
      <c r="I149" s="49">
        <v>1480</v>
      </c>
      <c r="J149" s="54"/>
      <c r="K149" s="54"/>
      <c r="L149" s="51">
        <f t="shared" si="10"/>
        <v>1480</v>
      </c>
      <c r="M149" s="49">
        <v>5050</v>
      </c>
      <c r="N149" s="54">
        <v>3026</v>
      </c>
      <c r="O149" s="54">
        <v>3380</v>
      </c>
      <c r="P149" s="51">
        <f t="shared" si="11"/>
        <v>5404</v>
      </c>
      <c r="Q149" s="49">
        <v>3650</v>
      </c>
      <c r="R149" s="54">
        <v>3500</v>
      </c>
      <c r="S149" s="54">
        <v>401</v>
      </c>
      <c r="T149" s="51">
        <f t="shared" si="12"/>
        <v>551</v>
      </c>
      <c r="U149" s="49">
        <v>300</v>
      </c>
      <c r="V149" s="54">
        <v>300</v>
      </c>
      <c r="W149" s="54"/>
      <c r="X149" s="51">
        <f t="shared" si="13"/>
        <v>0</v>
      </c>
      <c r="Y149" s="49">
        <v>0</v>
      </c>
      <c r="Z149" s="54"/>
      <c r="AA149" s="54"/>
      <c r="AB149" s="81">
        <f t="shared" si="14"/>
        <v>0</v>
      </c>
    </row>
    <row r="150" spans="1:28" ht="56.25">
      <c r="A150" s="80" t="s">
        <v>188</v>
      </c>
      <c r="B150" s="46" t="s">
        <v>75</v>
      </c>
      <c r="C150" s="47" t="s">
        <v>78</v>
      </c>
      <c r="D150" s="46" t="s">
        <v>325</v>
      </c>
      <c r="E150" s="66">
        <v>2024</v>
      </c>
      <c r="F150" s="66">
        <v>2025</v>
      </c>
      <c r="G150" s="66">
        <v>2024</v>
      </c>
      <c r="H150" s="66">
        <v>2027</v>
      </c>
      <c r="I150" s="49">
        <v>10392</v>
      </c>
      <c r="J150" s="54">
        <v>2469</v>
      </c>
      <c r="K150" s="54"/>
      <c r="L150" s="51">
        <f t="shared" si="10"/>
        <v>7923</v>
      </c>
      <c r="M150" s="49">
        <v>1352</v>
      </c>
      <c r="N150" s="54"/>
      <c r="O150" s="54">
        <v>3026</v>
      </c>
      <c r="P150" s="51">
        <f t="shared" si="11"/>
        <v>4378</v>
      </c>
      <c r="Q150" s="49">
        <v>0</v>
      </c>
      <c r="R150" s="54"/>
      <c r="S150" s="54">
        <v>3500</v>
      </c>
      <c r="T150" s="51">
        <f t="shared" si="12"/>
        <v>3500</v>
      </c>
      <c r="U150" s="49">
        <v>0</v>
      </c>
      <c r="V150" s="54"/>
      <c r="W150" s="54">
        <v>300</v>
      </c>
      <c r="X150" s="51">
        <f t="shared" si="13"/>
        <v>300</v>
      </c>
      <c r="Y150" s="49">
        <v>0</v>
      </c>
      <c r="Z150" s="54"/>
      <c r="AA150" s="54"/>
      <c r="AB150" s="81">
        <f t="shared" si="14"/>
        <v>0</v>
      </c>
    </row>
    <row r="151" spans="1:28" ht="56.25">
      <c r="A151" s="80" t="s">
        <v>188</v>
      </c>
      <c r="B151" s="46" t="s">
        <v>75</v>
      </c>
      <c r="C151" s="47" t="s">
        <v>78</v>
      </c>
      <c r="D151" s="46" t="s">
        <v>326</v>
      </c>
      <c r="E151" s="66">
        <v>2024</v>
      </c>
      <c r="F151" s="66">
        <v>2025</v>
      </c>
      <c r="G151" s="66">
        <v>2025</v>
      </c>
      <c r="H151" s="66">
        <v>2026</v>
      </c>
      <c r="I151" s="49">
        <v>4158</v>
      </c>
      <c r="J151" s="54">
        <v>4158</v>
      </c>
      <c r="K151" s="54"/>
      <c r="L151" s="51">
        <f t="shared" si="10"/>
        <v>0</v>
      </c>
      <c r="M151" s="49">
        <v>400</v>
      </c>
      <c r="N151" s="54"/>
      <c r="O151" s="54">
        <v>36584</v>
      </c>
      <c r="P151" s="51">
        <f t="shared" si="11"/>
        <v>36984</v>
      </c>
      <c r="Q151" s="49">
        <v>0</v>
      </c>
      <c r="R151" s="54"/>
      <c r="S151" s="54">
        <v>4109</v>
      </c>
      <c r="T151" s="51">
        <f t="shared" si="12"/>
        <v>4109</v>
      </c>
      <c r="U151" s="49">
        <v>0</v>
      </c>
      <c r="V151" s="54"/>
      <c r="W151" s="54"/>
      <c r="X151" s="51">
        <f t="shared" si="13"/>
        <v>0</v>
      </c>
      <c r="Y151" s="49">
        <v>0</v>
      </c>
      <c r="Z151" s="54"/>
      <c r="AA151" s="54"/>
      <c r="AB151" s="81">
        <f t="shared" si="14"/>
        <v>0</v>
      </c>
    </row>
    <row r="152" spans="1:28" ht="56.25">
      <c r="A152" s="80" t="s">
        <v>188</v>
      </c>
      <c r="B152" s="46" t="s">
        <v>75</v>
      </c>
      <c r="C152" s="47" t="s">
        <v>78</v>
      </c>
      <c r="D152" s="46" t="s">
        <v>327</v>
      </c>
      <c r="E152" s="66">
        <v>2024</v>
      </c>
      <c r="F152" s="66">
        <v>2027</v>
      </c>
      <c r="G152" s="66">
        <v>2024</v>
      </c>
      <c r="H152" s="66">
        <v>2027</v>
      </c>
      <c r="I152" s="49">
        <v>355949</v>
      </c>
      <c r="J152" s="54">
        <v>22346</v>
      </c>
      <c r="K152" s="54"/>
      <c r="L152" s="51">
        <f t="shared" si="10"/>
        <v>333603</v>
      </c>
      <c r="M152" s="49">
        <v>295823</v>
      </c>
      <c r="N152" s="54">
        <v>2031</v>
      </c>
      <c r="O152" s="54"/>
      <c r="P152" s="51">
        <f t="shared" si="11"/>
        <v>293792</v>
      </c>
      <c r="Q152" s="49">
        <v>279163</v>
      </c>
      <c r="R152" s="54"/>
      <c r="S152" s="54"/>
      <c r="T152" s="51">
        <f t="shared" si="12"/>
        <v>279163</v>
      </c>
      <c r="U152" s="49">
        <v>328541</v>
      </c>
      <c r="V152" s="54"/>
      <c r="W152" s="54"/>
      <c r="X152" s="51">
        <f t="shared" si="13"/>
        <v>328541</v>
      </c>
      <c r="Y152" s="49">
        <v>0</v>
      </c>
      <c r="Z152" s="54"/>
      <c r="AA152" s="54"/>
      <c r="AB152" s="81">
        <f t="shared" si="14"/>
        <v>0</v>
      </c>
    </row>
    <row r="153" spans="1:28" ht="56.25">
      <c r="A153" s="80" t="s">
        <v>188</v>
      </c>
      <c r="B153" s="46" t="s">
        <v>75</v>
      </c>
      <c r="C153" s="47" t="s">
        <v>78</v>
      </c>
      <c r="D153" s="46" t="s">
        <v>328</v>
      </c>
      <c r="E153" s="66">
        <v>2024</v>
      </c>
      <c r="F153" s="66">
        <v>2025</v>
      </c>
      <c r="G153" s="66">
        <v>2025</v>
      </c>
      <c r="H153" s="66">
        <v>2026</v>
      </c>
      <c r="I153" s="49">
        <v>2160</v>
      </c>
      <c r="J153" s="54">
        <v>2160</v>
      </c>
      <c r="K153" s="54"/>
      <c r="L153" s="51">
        <f t="shared" si="10"/>
        <v>0</v>
      </c>
      <c r="M153" s="49">
        <v>2160</v>
      </c>
      <c r="N153" s="54"/>
      <c r="O153" s="54">
        <v>49835</v>
      </c>
      <c r="P153" s="51">
        <f t="shared" si="11"/>
        <v>51995</v>
      </c>
      <c r="Q153" s="49">
        <v>0</v>
      </c>
      <c r="R153" s="54"/>
      <c r="S153" s="54">
        <v>5777</v>
      </c>
      <c r="T153" s="51">
        <f t="shared" si="12"/>
        <v>5777</v>
      </c>
      <c r="U153" s="49">
        <v>0</v>
      </c>
      <c r="V153" s="54"/>
      <c r="W153" s="54"/>
      <c r="X153" s="51">
        <f t="shared" si="13"/>
        <v>0</v>
      </c>
      <c r="Y153" s="49">
        <v>0</v>
      </c>
      <c r="Z153" s="54"/>
      <c r="AA153" s="54"/>
      <c r="AB153" s="81">
        <f t="shared" si="14"/>
        <v>0</v>
      </c>
    </row>
    <row r="154" spans="1:28" ht="56.25">
      <c r="A154" s="80" t="s">
        <v>188</v>
      </c>
      <c r="B154" s="46" t="s">
        <v>75</v>
      </c>
      <c r="C154" s="47" t="s">
        <v>78</v>
      </c>
      <c r="D154" s="46" t="s">
        <v>329</v>
      </c>
      <c r="E154" s="66">
        <v>2024</v>
      </c>
      <c r="F154" s="66">
        <v>2027</v>
      </c>
      <c r="G154" s="66">
        <v>2024</v>
      </c>
      <c r="H154" s="66">
        <v>2027</v>
      </c>
      <c r="I154" s="49">
        <v>607370</v>
      </c>
      <c r="J154" s="54">
        <v>33287</v>
      </c>
      <c r="K154" s="54"/>
      <c r="L154" s="51">
        <f t="shared" si="10"/>
        <v>574083</v>
      </c>
      <c r="M154" s="49">
        <v>551306</v>
      </c>
      <c r="N154" s="54">
        <v>1061</v>
      </c>
      <c r="O154" s="54"/>
      <c r="P154" s="51">
        <f t="shared" si="11"/>
        <v>550245</v>
      </c>
      <c r="Q154" s="49">
        <v>505413</v>
      </c>
      <c r="R154" s="54"/>
      <c r="S154" s="54"/>
      <c r="T154" s="51">
        <f t="shared" si="12"/>
        <v>505413</v>
      </c>
      <c r="U154" s="49">
        <v>590063</v>
      </c>
      <c r="V154" s="54"/>
      <c r="W154" s="54"/>
      <c r="X154" s="51">
        <f t="shared" si="13"/>
        <v>590063</v>
      </c>
      <c r="Y154" s="49">
        <v>0</v>
      </c>
      <c r="Z154" s="54"/>
      <c r="AA154" s="54"/>
      <c r="AB154" s="81">
        <f t="shared" si="14"/>
        <v>0</v>
      </c>
    </row>
    <row r="155" spans="1:28" ht="56.25">
      <c r="A155" s="80" t="s">
        <v>188</v>
      </c>
      <c r="B155" s="46" t="s">
        <v>75</v>
      </c>
      <c r="C155" s="47" t="s">
        <v>78</v>
      </c>
      <c r="D155" s="46" t="s">
        <v>330</v>
      </c>
      <c r="E155" s="66">
        <v>2024</v>
      </c>
      <c r="F155" s="66">
        <v>2027</v>
      </c>
      <c r="G155" s="66">
        <v>2025</v>
      </c>
      <c r="H155" s="66">
        <v>2026</v>
      </c>
      <c r="I155" s="49">
        <v>26584</v>
      </c>
      <c r="J155" s="54">
        <v>26584</v>
      </c>
      <c r="K155" s="54"/>
      <c r="L155" s="51">
        <f t="shared" si="10"/>
        <v>0</v>
      </c>
      <c r="M155" s="49">
        <v>29000</v>
      </c>
      <c r="N155" s="54">
        <v>25157</v>
      </c>
      <c r="O155" s="54">
        <v>54944</v>
      </c>
      <c r="P155" s="51">
        <f t="shared" si="11"/>
        <v>58787</v>
      </c>
      <c r="Q155" s="49">
        <v>29000</v>
      </c>
      <c r="R155" s="54">
        <v>29000</v>
      </c>
      <c r="S155" s="54">
        <v>6532</v>
      </c>
      <c r="T155" s="51">
        <f t="shared" si="12"/>
        <v>6532</v>
      </c>
      <c r="U155" s="49">
        <v>2416</v>
      </c>
      <c r="V155" s="54">
        <v>2416</v>
      </c>
      <c r="W155" s="54"/>
      <c r="X155" s="51">
        <f t="shared" si="13"/>
        <v>0</v>
      </c>
      <c r="Y155" s="49">
        <v>0</v>
      </c>
      <c r="Z155" s="54"/>
      <c r="AA155" s="54"/>
      <c r="AB155" s="81">
        <f t="shared" si="14"/>
        <v>0</v>
      </c>
    </row>
    <row r="156" spans="1:28" ht="56.25">
      <c r="A156" s="80" t="s">
        <v>188</v>
      </c>
      <c r="B156" s="46" t="s">
        <v>75</v>
      </c>
      <c r="C156" s="47" t="s">
        <v>78</v>
      </c>
      <c r="D156" s="46" t="s">
        <v>331</v>
      </c>
      <c r="E156" s="66">
        <v>2024</v>
      </c>
      <c r="F156" s="66">
        <v>2027</v>
      </c>
      <c r="G156" s="66">
        <v>2024</v>
      </c>
      <c r="H156" s="66">
        <v>2027</v>
      </c>
      <c r="I156" s="49">
        <v>568174</v>
      </c>
      <c r="J156" s="54">
        <v>15695</v>
      </c>
      <c r="K156" s="54"/>
      <c r="L156" s="51">
        <f t="shared" si="10"/>
        <v>552479</v>
      </c>
      <c r="M156" s="49">
        <v>504511</v>
      </c>
      <c r="N156" s="54"/>
      <c r="O156" s="54">
        <v>25157</v>
      </c>
      <c r="P156" s="51">
        <f t="shared" si="11"/>
        <v>529668</v>
      </c>
      <c r="Q156" s="49">
        <v>476155</v>
      </c>
      <c r="R156" s="54"/>
      <c r="S156" s="54">
        <v>29000</v>
      </c>
      <c r="T156" s="51">
        <f t="shared" si="12"/>
        <v>505155</v>
      </c>
      <c r="U156" s="49">
        <v>545404</v>
      </c>
      <c r="V156" s="54"/>
      <c r="W156" s="54">
        <v>2416</v>
      </c>
      <c r="X156" s="51">
        <f t="shared" si="13"/>
        <v>547820</v>
      </c>
      <c r="Y156" s="49">
        <v>0</v>
      </c>
      <c r="Z156" s="54"/>
      <c r="AA156" s="54"/>
      <c r="AB156" s="81">
        <f t="shared" si="14"/>
        <v>0</v>
      </c>
    </row>
    <row r="157" spans="1:28" ht="56.25">
      <c r="A157" s="80" t="s">
        <v>188</v>
      </c>
      <c r="B157" s="46" t="s">
        <v>75</v>
      </c>
      <c r="C157" s="47" t="s">
        <v>78</v>
      </c>
      <c r="D157" s="46" t="s">
        <v>332</v>
      </c>
      <c r="E157" s="66">
        <v>2024</v>
      </c>
      <c r="F157" s="66">
        <v>2025</v>
      </c>
      <c r="G157" s="66">
        <v>2024</v>
      </c>
      <c r="H157" s="66">
        <v>2026</v>
      </c>
      <c r="I157" s="49">
        <v>55417</v>
      </c>
      <c r="J157" s="54">
        <v>53411</v>
      </c>
      <c r="K157" s="54"/>
      <c r="L157" s="51">
        <f t="shared" si="10"/>
        <v>2006</v>
      </c>
      <c r="M157" s="49">
        <v>5250</v>
      </c>
      <c r="N157" s="54">
        <v>76</v>
      </c>
      <c r="O157" s="54">
        <v>73069</v>
      </c>
      <c r="P157" s="51">
        <f t="shared" si="11"/>
        <v>78243</v>
      </c>
      <c r="Q157" s="49">
        <v>0</v>
      </c>
      <c r="R157" s="54"/>
      <c r="S157" s="54">
        <v>9064</v>
      </c>
      <c r="T157" s="51">
        <f t="shared" si="12"/>
        <v>9064</v>
      </c>
      <c r="U157" s="49">
        <v>0</v>
      </c>
      <c r="V157" s="54"/>
      <c r="W157" s="54"/>
      <c r="X157" s="51">
        <f t="shared" si="13"/>
        <v>0</v>
      </c>
      <c r="Y157" s="49">
        <v>0</v>
      </c>
      <c r="Z157" s="54"/>
      <c r="AA157" s="54"/>
      <c r="AB157" s="81">
        <f t="shared" si="14"/>
        <v>0</v>
      </c>
    </row>
    <row r="158" spans="1:28" ht="56.25">
      <c r="A158" s="80" t="s">
        <v>188</v>
      </c>
      <c r="B158" s="46" t="s">
        <v>75</v>
      </c>
      <c r="C158" s="47" t="s">
        <v>78</v>
      </c>
      <c r="D158" s="46" t="s">
        <v>333</v>
      </c>
      <c r="E158" s="66">
        <v>2024</v>
      </c>
      <c r="F158" s="66">
        <v>2027</v>
      </c>
      <c r="G158" s="66">
        <v>2024</v>
      </c>
      <c r="H158" s="66">
        <v>2027</v>
      </c>
      <c r="I158" s="49">
        <v>696144</v>
      </c>
      <c r="J158" s="54">
        <v>1501</v>
      </c>
      <c r="K158" s="54"/>
      <c r="L158" s="51">
        <f t="shared" si="10"/>
        <v>694643</v>
      </c>
      <c r="M158" s="49">
        <v>590929</v>
      </c>
      <c r="N158" s="54"/>
      <c r="O158" s="54">
        <v>76</v>
      </c>
      <c r="P158" s="51">
        <f t="shared" si="11"/>
        <v>591005</v>
      </c>
      <c r="Q158" s="49">
        <v>575728</v>
      </c>
      <c r="R158" s="54"/>
      <c r="S158" s="54"/>
      <c r="T158" s="51">
        <f t="shared" si="12"/>
        <v>575728</v>
      </c>
      <c r="U158" s="49">
        <v>662611</v>
      </c>
      <c r="V158" s="54"/>
      <c r="W158" s="54"/>
      <c r="X158" s="51">
        <f t="shared" si="13"/>
        <v>662611</v>
      </c>
      <c r="Y158" s="49">
        <v>0</v>
      </c>
      <c r="Z158" s="54"/>
      <c r="AA158" s="54"/>
      <c r="AB158" s="81">
        <f t="shared" si="14"/>
        <v>0</v>
      </c>
    </row>
    <row r="159" spans="1:28" ht="56.25">
      <c r="A159" s="80" t="s">
        <v>188</v>
      </c>
      <c r="B159" s="46" t="s">
        <v>75</v>
      </c>
      <c r="C159" s="47" t="s">
        <v>78</v>
      </c>
      <c r="D159" s="46" t="s">
        <v>334</v>
      </c>
      <c r="E159" s="66">
        <v>2024</v>
      </c>
      <c r="F159" s="66">
        <v>2025</v>
      </c>
      <c r="G159" s="66">
        <v>2024</v>
      </c>
      <c r="H159" s="66">
        <v>2026</v>
      </c>
      <c r="I159" s="49">
        <v>73370</v>
      </c>
      <c r="J159" s="54"/>
      <c r="K159" s="54">
        <v>2160</v>
      </c>
      <c r="L159" s="51">
        <f t="shared" si="10"/>
        <v>75530</v>
      </c>
      <c r="M159" s="49">
        <v>6670</v>
      </c>
      <c r="N159" s="54"/>
      <c r="O159" s="54">
        <v>99466</v>
      </c>
      <c r="P159" s="51">
        <f t="shared" si="11"/>
        <v>106136</v>
      </c>
      <c r="Q159" s="49">
        <v>0</v>
      </c>
      <c r="R159" s="54"/>
      <c r="S159" s="54">
        <v>10812</v>
      </c>
      <c r="T159" s="51">
        <f t="shared" si="12"/>
        <v>10812</v>
      </c>
      <c r="U159" s="49">
        <v>0</v>
      </c>
      <c r="V159" s="54"/>
      <c r="W159" s="54"/>
      <c r="X159" s="51">
        <f t="shared" si="13"/>
        <v>0</v>
      </c>
      <c r="Y159" s="49">
        <v>0</v>
      </c>
      <c r="Z159" s="54"/>
      <c r="AA159" s="54"/>
      <c r="AB159" s="81">
        <f t="shared" si="14"/>
        <v>0</v>
      </c>
    </row>
    <row r="160" spans="1:28" ht="56.25">
      <c r="A160" s="80" t="s">
        <v>188</v>
      </c>
      <c r="B160" s="46" t="s">
        <v>75</v>
      </c>
      <c r="C160" s="47" t="s">
        <v>78</v>
      </c>
      <c r="D160" s="46" t="s">
        <v>335</v>
      </c>
      <c r="E160" s="66">
        <v>2024</v>
      </c>
      <c r="F160" s="66">
        <v>2027</v>
      </c>
      <c r="G160" s="66">
        <v>2024</v>
      </c>
      <c r="H160" s="66">
        <v>2027</v>
      </c>
      <c r="I160" s="49">
        <v>763013</v>
      </c>
      <c r="J160" s="54">
        <v>62955</v>
      </c>
      <c r="K160" s="54"/>
      <c r="L160" s="51">
        <f t="shared" si="10"/>
        <v>700058</v>
      </c>
      <c r="M160" s="49">
        <v>665079</v>
      </c>
      <c r="N160" s="54">
        <v>5723</v>
      </c>
      <c r="O160" s="54"/>
      <c r="P160" s="51">
        <f t="shared" si="11"/>
        <v>659356</v>
      </c>
      <c r="Q160" s="49">
        <v>649512</v>
      </c>
      <c r="R160" s="54"/>
      <c r="S160" s="54"/>
      <c r="T160" s="51">
        <f t="shared" si="12"/>
        <v>649512</v>
      </c>
      <c r="U160" s="49">
        <v>768373</v>
      </c>
      <c r="V160" s="54"/>
      <c r="W160" s="54"/>
      <c r="X160" s="51">
        <f t="shared" si="13"/>
        <v>768373</v>
      </c>
      <c r="Y160" s="49">
        <v>0</v>
      </c>
      <c r="Z160" s="54"/>
      <c r="AA160" s="54"/>
      <c r="AB160" s="81">
        <f t="shared" si="14"/>
        <v>0</v>
      </c>
    </row>
    <row r="161" spans="1:40" ht="56.25">
      <c r="A161" s="80" t="s">
        <v>188</v>
      </c>
      <c r="B161" s="46" t="s">
        <v>75</v>
      </c>
      <c r="C161" s="47" t="s">
        <v>78</v>
      </c>
      <c r="D161" s="46" t="s">
        <v>336</v>
      </c>
      <c r="E161" s="66"/>
      <c r="F161" s="66"/>
      <c r="G161" s="66">
        <v>2025</v>
      </c>
      <c r="H161" s="66">
        <v>2026</v>
      </c>
      <c r="I161" s="49">
        <v>0</v>
      </c>
      <c r="J161" s="54"/>
      <c r="K161" s="54"/>
      <c r="L161" s="51">
        <f t="shared" si="10"/>
        <v>0</v>
      </c>
      <c r="M161" s="49">
        <v>0</v>
      </c>
      <c r="N161" s="54"/>
      <c r="O161" s="54">
        <v>78522</v>
      </c>
      <c r="P161" s="51">
        <f t="shared" si="11"/>
        <v>78522</v>
      </c>
      <c r="Q161" s="49">
        <v>0</v>
      </c>
      <c r="R161" s="54"/>
      <c r="S161" s="54">
        <v>8725</v>
      </c>
      <c r="T161" s="51">
        <f t="shared" si="12"/>
        <v>8725</v>
      </c>
      <c r="U161" s="49">
        <v>0</v>
      </c>
      <c r="V161" s="54"/>
      <c r="W161" s="54"/>
      <c r="X161" s="51">
        <f t="shared" si="13"/>
        <v>0</v>
      </c>
      <c r="Y161" s="49">
        <v>0</v>
      </c>
      <c r="Z161" s="54"/>
      <c r="AA161" s="54"/>
      <c r="AB161" s="81">
        <f t="shared" si="14"/>
        <v>0</v>
      </c>
    </row>
    <row r="162" spans="1:40" ht="56.25">
      <c r="A162" s="80" t="s">
        <v>188</v>
      </c>
      <c r="B162" s="46" t="s">
        <v>75</v>
      </c>
      <c r="C162" s="47" t="s">
        <v>78</v>
      </c>
      <c r="D162" s="46" t="s">
        <v>337</v>
      </c>
      <c r="E162" s="66">
        <v>2024</v>
      </c>
      <c r="F162" s="66">
        <v>2027</v>
      </c>
      <c r="G162" s="66">
        <v>2024</v>
      </c>
      <c r="H162" s="66">
        <v>2027</v>
      </c>
      <c r="I162" s="49">
        <v>655655</v>
      </c>
      <c r="J162" s="54">
        <v>51210</v>
      </c>
      <c r="K162" s="54"/>
      <c r="L162" s="51">
        <f t="shared" si="10"/>
        <v>604445</v>
      </c>
      <c r="M162" s="49">
        <v>571256</v>
      </c>
      <c r="N162" s="54">
        <v>4655</v>
      </c>
      <c r="O162" s="54"/>
      <c r="P162" s="51">
        <f t="shared" si="11"/>
        <v>566601</v>
      </c>
      <c r="Q162" s="49">
        <v>508946</v>
      </c>
      <c r="R162" s="54"/>
      <c r="S162" s="54"/>
      <c r="T162" s="51">
        <f t="shared" si="12"/>
        <v>508946</v>
      </c>
      <c r="U162" s="49">
        <v>576993</v>
      </c>
      <c r="V162" s="54"/>
      <c r="W162" s="54"/>
      <c r="X162" s="51">
        <f t="shared" si="13"/>
        <v>576993</v>
      </c>
      <c r="Y162" s="49">
        <v>0</v>
      </c>
      <c r="Z162" s="54"/>
      <c r="AA162" s="54"/>
      <c r="AB162" s="81">
        <f t="shared" si="14"/>
        <v>0</v>
      </c>
    </row>
    <row r="163" spans="1:40" ht="56.25">
      <c r="A163" s="80" t="s">
        <v>188</v>
      </c>
      <c r="B163" s="46" t="s">
        <v>75</v>
      </c>
      <c r="C163" s="47" t="s">
        <v>78</v>
      </c>
      <c r="D163" s="46" t="s">
        <v>338</v>
      </c>
      <c r="E163" s="66">
        <v>2024</v>
      </c>
      <c r="F163" s="66">
        <v>2027</v>
      </c>
      <c r="G163" s="66">
        <v>2025</v>
      </c>
      <c r="H163" s="66">
        <v>2026</v>
      </c>
      <c r="I163" s="49">
        <v>185923</v>
      </c>
      <c r="J163" s="54">
        <v>185923</v>
      </c>
      <c r="K163" s="54"/>
      <c r="L163" s="51">
        <f t="shared" si="10"/>
        <v>0</v>
      </c>
      <c r="M163" s="49">
        <v>218722</v>
      </c>
      <c r="N163" s="54"/>
      <c r="O163" s="54">
        <v>110320</v>
      </c>
      <c r="P163" s="51">
        <f t="shared" si="11"/>
        <v>329042</v>
      </c>
      <c r="Q163" s="49">
        <v>215000</v>
      </c>
      <c r="R163" s="54">
        <v>178440</v>
      </c>
      <c r="S163" s="54"/>
      <c r="T163" s="51">
        <f t="shared" si="12"/>
        <v>36560</v>
      </c>
      <c r="U163" s="49">
        <v>33000</v>
      </c>
      <c r="V163" s="54">
        <v>33000</v>
      </c>
      <c r="W163" s="54"/>
      <c r="X163" s="51">
        <f t="shared" si="13"/>
        <v>0</v>
      </c>
      <c r="Y163" s="49">
        <v>0</v>
      </c>
      <c r="Z163" s="54"/>
      <c r="AA163" s="54"/>
      <c r="AB163" s="81">
        <f t="shared" si="14"/>
        <v>0</v>
      </c>
    </row>
    <row r="164" spans="1:40" ht="56.25">
      <c r="A164" s="80" t="s">
        <v>188</v>
      </c>
      <c r="B164" s="46" t="s">
        <v>75</v>
      </c>
      <c r="C164" s="47" t="s">
        <v>78</v>
      </c>
      <c r="D164" s="46" t="s">
        <v>339</v>
      </c>
      <c r="E164" s="66">
        <v>2024</v>
      </c>
      <c r="F164" s="66">
        <v>2027</v>
      </c>
      <c r="G164" s="66">
        <v>2024</v>
      </c>
      <c r="H164" s="66">
        <v>2027</v>
      </c>
      <c r="I164" s="49">
        <v>1876833</v>
      </c>
      <c r="J164" s="54">
        <v>85047</v>
      </c>
      <c r="K164" s="54"/>
      <c r="L164" s="51">
        <f t="shared" si="10"/>
        <v>1791786</v>
      </c>
      <c r="M164" s="49">
        <v>1494225</v>
      </c>
      <c r="N164" s="54">
        <v>4349</v>
      </c>
      <c r="O164" s="54"/>
      <c r="P164" s="51">
        <f t="shared" si="11"/>
        <v>1489876</v>
      </c>
      <c r="Q164" s="49">
        <v>1434984</v>
      </c>
      <c r="R164" s="54"/>
      <c r="S164" s="54"/>
      <c r="T164" s="51">
        <f t="shared" si="12"/>
        <v>1434984</v>
      </c>
      <c r="U164" s="49">
        <v>1681164</v>
      </c>
      <c r="V164" s="54"/>
      <c r="W164" s="54"/>
      <c r="X164" s="51">
        <f t="shared" si="13"/>
        <v>1681164</v>
      </c>
      <c r="Y164" s="49">
        <v>0</v>
      </c>
      <c r="Z164" s="54"/>
      <c r="AA164" s="54"/>
      <c r="AB164" s="81">
        <f t="shared" si="14"/>
        <v>0</v>
      </c>
    </row>
    <row r="165" spans="1:40" ht="56.25">
      <c r="A165" s="80" t="s">
        <v>188</v>
      </c>
      <c r="B165" s="46" t="s">
        <v>75</v>
      </c>
      <c r="C165" s="47" t="s">
        <v>78</v>
      </c>
      <c r="D165" s="46" t="s">
        <v>340</v>
      </c>
      <c r="E165" s="66">
        <v>2024</v>
      </c>
      <c r="F165" s="66">
        <v>2027</v>
      </c>
      <c r="G165" s="66">
        <v>2025</v>
      </c>
      <c r="H165" s="66">
        <v>2026</v>
      </c>
      <c r="I165" s="49">
        <v>100</v>
      </c>
      <c r="J165" s="54">
        <v>100</v>
      </c>
      <c r="K165" s="54"/>
      <c r="L165" s="51">
        <f t="shared" si="10"/>
        <v>0</v>
      </c>
      <c r="M165" s="49">
        <v>45000</v>
      </c>
      <c r="N165" s="54">
        <v>39510</v>
      </c>
      <c r="O165" s="54">
        <v>93830</v>
      </c>
      <c r="P165" s="51">
        <f t="shared" si="11"/>
        <v>99320</v>
      </c>
      <c r="Q165" s="49">
        <v>50000</v>
      </c>
      <c r="R165" s="54">
        <v>50000</v>
      </c>
      <c r="S165" s="54">
        <v>11036</v>
      </c>
      <c r="T165" s="51">
        <f t="shared" si="12"/>
        <v>11036</v>
      </c>
      <c r="U165" s="49">
        <v>4500</v>
      </c>
      <c r="V165" s="54">
        <v>4500</v>
      </c>
      <c r="W165" s="54"/>
      <c r="X165" s="51">
        <f t="shared" si="13"/>
        <v>0</v>
      </c>
      <c r="Y165" s="49">
        <v>0</v>
      </c>
      <c r="Z165" s="54"/>
      <c r="AA165" s="54"/>
      <c r="AB165" s="81">
        <f t="shared" si="14"/>
        <v>0</v>
      </c>
    </row>
    <row r="166" spans="1:40" ht="56.25">
      <c r="A166" s="80" t="s">
        <v>188</v>
      </c>
      <c r="B166" s="46" t="s">
        <v>75</v>
      </c>
      <c r="C166" s="47" t="s">
        <v>78</v>
      </c>
      <c r="D166" s="46" t="s">
        <v>341</v>
      </c>
      <c r="E166" s="66">
        <v>2024</v>
      </c>
      <c r="F166" s="66">
        <v>2027</v>
      </c>
      <c r="G166" s="66">
        <v>2024</v>
      </c>
      <c r="H166" s="66">
        <v>2027</v>
      </c>
      <c r="I166" s="49">
        <v>550906</v>
      </c>
      <c r="J166" s="54">
        <v>60398</v>
      </c>
      <c r="K166" s="54"/>
      <c r="L166" s="51">
        <f t="shared" si="10"/>
        <v>490508</v>
      </c>
      <c r="M166" s="49">
        <v>409299</v>
      </c>
      <c r="N166" s="54"/>
      <c r="O166" s="54">
        <v>39510</v>
      </c>
      <c r="P166" s="51">
        <f t="shared" si="11"/>
        <v>448809</v>
      </c>
      <c r="Q166" s="49">
        <v>376053</v>
      </c>
      <c r="R166" s="54"/>
      <c r="S166" s="54">
        <v>50000</v>
      </c>
      <c r="T166" s="51">
        <f t="shared" si="12"/>
        <v>426053</v>
      </c>
      <c r="U166" s="49">
        <v>406086</v>
      </c>
      <c r="V166" s="54"/>
      <c r="W166" s="54">
        <v>4500</v>
      </c>
      <c r="X166" s="51">
        <f t="shared" si="13"/>
        <v>410586</v>
      </c>
      <c r="Y166" s="49">
        <v>0</v>
      </c>
      <c r="Z166" s="54"/>
      <c r="AA166" s="54"/>
      <c r="AB166" s="81">
        <f t="shared" si="14"/>
        <v>0</v>
      </c>
    </row>
    <row r="167" spans="1:40" ht="56.25">
      <c r="A167" s="80" t="s">
        <v>188</v>
      </c>
      <c r="B167" s="46" t="s">
        <v>75</v>
      </c>
      <c r="C167" s="47" t="s">
        <v>78</v>
      </c>
      <c r="D167" s="46" t="s">
        <v>342</v>
      </c>
      <c r="E167" s="66">
        <v>2024</v>
      </c>
      <c r="F167" s="66">
        <v>2027</v>
      </c>
      <c r="G167" s="66">
        <v>2025</v>
      </c>
      <c r="H167" s="66">
        <v>2028</v>
      </c>
      <c r="I167" s="49">
        <v>74924</v>
      </c>
      <c r="J167" s="54">
        <v>74924</v>
      </c>
      <c r="K167" s="54"/>
      <c r="L167" s="51">
        <f t="shared" si="10"/>
        <v>0</v>
      </c>
      <c r="M167" s="49">
        <v>15500</v>
      </c>
      <c r="N167" s="54">
        <v>11848</v>
      </c>
      <c r="O167" s="54">
        <v>73503</v>
      </c>
      <c r="P167" s="51">
        <f t="shared" si="11"/>
        <v>77155</v>
      </c>
      <c r="Q167" s="49">
        <v>11000</v>
      </c>
      <c r="R167" s="54">
        <v>10500</v>
      </c>
      <c r="S167" s="54">
        <v>48751</v>
      </c>
      <c r="T167" s="51">
        <f t="shared" si="12"/>
        <v>49251</v>
      </c>
      <c r="U167" s="49">
        <v>1600</v>
      </c>
      <c r="V167" s="54">
        <v>1300</v>
      </c>
      <c r="W167" s="54">
        <v>44900</v>
      </c>
      <c r="X167" s="51">
        <f t="shared" si="13"/>
        <v>45200</v>
      </c>
      <c r="Y167" s="49">
        <v>0</v>
      </c>
      <c r="Z167" s="54"/>
      <c r="AA167" s="54">
        <v>3900</v>
      </c>
      <c r="AB167" s="81">
        <f t="shared" si="14"/>
        <v>3900</v>
      </c>
    </row>
    <row r="168" spans="1:40" ht="57" thickBot="1">
      <c r="A168" s="82" t="s">
        <v>188</v>
      </c>
      <c r="B168" s="58" t="s">
        <v>75</v>
      </c>
      <c r="C168" s="59" t="s">
        <v>78</v>
      </c>
      <c r="D168" s="58" t="s">
        <v>343</v>
      </c>
      <c r="E168" s="67">
        <v>2024</v>
      </c>
      <c r="F168" s="67">
        <v>2027</v>
      </c>
      <c r="G168" s="67">
        <v>2024</v>
      </c>
      <c r="H168" s="67">
        <v>2027</v>
      </c>
      <c r="I168" s="60">
        <v>281356</v>
      </c>
      <c r="J168" s="61"/>
      <c r="K168" s="61">
        <v>14212</v>
      </c>
      <c r="L168" s="51">
        <f t="shared" si="10"/>
        <v>295568</v>
      </c>
      <c r="M168" s="60">
        <v>214890</v>
      </c>
      <c r="N168" s="61"/>
      <c r="O168" s="61">
        <v>11848</v>
      </c>
      <c r="P168" s="51">
        <f t="shared" si="11"/>
        <v>226738</v>
      </c>
      <c r="Q168" s="60">
        <v>205623</v>
      </c>
      <c r="R168" s="61"/>
      <c r="S168" s="61">
        <v>10500</v>
      </c>
      <c r="T168" s="51">
        <f t="shared" si="12"/>
        <v>216123</v>
      </c>
      <c r="U168" s="60">
        <v>231192</v>
      </c>
      <c r="V168" s="61"/>
      <c r="W168" s="61">
        <v>1300</v>
      </c>
      <c r="X168" s="51">
        <f t="shared" si="13"/>
        <v>232492</v>
      </c>
      <c r="Y168" s="60">
        <v>0</v>
      </c>
      <c r="Z168" s="61"/>
      <c r="AA168" s="61"/>
      <c r="AB168" s="81">
        <f t="shared" si="14"/>
        <v>0</v>
      </c>
    </row>
    <row r="169" spans="1:40" ht="25.9" customHeight="1" thickBot="1">
      <c r="A169" s="187" t="s">
        <v>3</v>
      </c>
      <c r="B169" s="188"/>
      <c r="C169" s="188"/>
      <c r="D169" s="188"/>
      <c r="E169" s="188"/>
      <c r="F169" s="188"/>
      <c r="G169" s="188"/>
      <c r="H169" s="188"/>
      <c r="I169" s="63">
        <f>SUM(I14:I168)</f>
        <v>31021080</v>
      </c>
      <c r="J169" s="63">
        <f t="shared" ref="J169:AB169" si="15">SUM(J14:J168)</f>
        <v>3336678</v>
      </c>
      <c r="K169" s="63">
        <f t="shared" si="15"/>
        <v>454829</v>
      </c>
      <c r="L169" s="63">
        <f t="shared" si="15"/>
        <v>28139231</v>
      </c>
      <c r="M169" s="63">
        <f t="shared" si="15"/>
        <v>23959984</v>
      </c>
      <c r="N169" s="63">
        <f t="shared" si="15"/>
        <v>860026</v>
      </c>
      <c r="O169" s="63">
        <f t="shared" si="15"/>
        <v>4923661</v>
      </c>
      <c r="P169" s="63">
        <f t="shared" si="15"/>
        <v>28023619</v>
      </c>
      <c r="Q169" s="63">
        <f t="shared" si="15"/>
        <v>22364535</v>
      </c>
      <c r="R169" s="63">
        <f t="shared" si="15"/>
        <v>822542</v>
      </c>
      <c r="S169" s="63">
        <f t="shared" si="15"/>
        <v>1329558</v>
      </c>
      <c r="T169" s="63">
        <f t="shared" si="15"/>
        <v>22871551</v>
      </c>
      <c r="U169" s="63">
        <f t="shared" si="15"/>
        <v>24560095</v>
      </c>
      <c r="V169" s="63">
        <f t="shared" si="15"/>
        <v>113333</v>
      </c>
      <c r="W169" s="63">
        <f t="shared" si="15"/>
        <v>150132</v>
      </c>
      <c r="X169" s="63">
        <f t="shared" si="15"/>
        <v>24596894</v>
      </c>
      <c r="Y169" s="63">
        <f t="shared" si="15"/>
        <v>2250</v>
      </c>
      <c r="Z169" s="63">
        <f t="shared" si="15"/>
        <v>2250</v>
      </c>
      <c r="AA169" s="63">
        <f t="shared" si="15"/>
        <v>6150</v>
      </c>
      <c r="AB169" s="64">
        <f t="shared" si="15"/>
        <v>6150</v>
      </c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</row>
    <row r="170" spans="1:40" s="1" customFormat="1" ht="55.15" customHeight="1">
      <c r="B170" s="14"/>
      <c r="C170" s="15"/>
      <c r="D170" s="11"/>
    </row>
    <row r="171" spans="1:40">
      <c r="C171" s="17" t="s">
        <v>4</v>
      </c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86" t="s">
        <v>5</v>
      </c>
      <c r="O171" s="186"/>
    </row>
  </sheetData>
  <mergeCells count="47">
    <mergeCell ref="N171:O171"/>
    <mergeCell ref="Z10:Z13"/>
    <mergeCell ref="AA10:AA13"/>
    <mergeCell ref="A169:H169"/>
    <mergeCell ref="B3:P3"/>
    <mergeCell ref="B4:P4"/>
    <mergeCell ref="B5:P5"/>
    <mergeCell ref="Y9:Y13"/>
    <mergeCell ref="Z9:AA9"/>
    <mergeCell ref="Y8:AB8"/>
    <mergeCell ref="AB9:AB13"/>
    <mergeCell ref="J10:J13"/>
    <mergeCell ref="K10:K13"/>
    <mergeCell ref="N10:N13"/>
    <mergeCell ref="O10:O13"/>
    <mergeCell ref="R10:R13"/>
    <mergeCell ref="S10:S13"/>
    <mergeCell ref="V10:V13"/>
    <mergeCell ref="Q9:Q13"/>
    <mergeCell ref="R9:S9"/>
    <mergeCell ref="Q8:T8"/>
    <mergeCell ref="I9:I13"/>
    <mergeCell ref="J9:K9"/>
    <mergeCell ref="L9:L13"/>
    <mergeCell ref="M9:M13"/>
    <mergeCell ref="N9:O9"/>
    <mergeCell ref="P9:P13"/>
    <mergeCell ref="A8:A13"/>
    <mergeCell ref="B8:C9"/>
    <mergeCell ref="D8:D9"/>
    <mergeCell ref="E8:F9"/>
    <mergeCell ref="G8:H9"/>
    <mergeCell ref="T9:T13"/>
    <mergeCell ref="G10:G13"/>
    <mergeCell ref="H10:H13"/>
    <mergeCell ref="I8:L8"/>
    <mergeCell ref="M8:P8"/>
    <mergeCell ref="B10:B13"/>
    <mergeCell ref="C10:C13"/>
    <mergeCell ref="D10:D13"/>
    <mergeCell ref="E10:E13"/>
    <mergeCell ref="F10:F13"/>
    <mergeCell ref="U8:X8"/>
    <mergeCell ref="U9:U13"/>
    <mergeCell ref="V9:W9"/>
    <mergeCell ref="X9:X13"/>
    <mergeCell ref="W10:W13"/>
  </mergeCells>
  <pageMargins left="0" right="0" top="0" bottom="0" header="0" footer="0"/>
  <pageSetup paperSize="9" scale="59" orientation="landscape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view="pageBreakPreview" topLeftCell="A16" zoomScale="80" zoomScaleNormal="100" zoomScaleSheetLayoutView="80" workbookViewId="0">
      <selection activeCell="P39" sqref="P39"/>
    </sheetView>
  </sheetViews>
  <sheetFormatPr defaultColWidth="8.85546875" defaultRowHeight="11.25"/>
  <cols>
    <col min="1" max="2" width="8.85546875" style="69"/>
    <col min="3" max="3" width="5.85546875" style="69" customWidth="1"/>
    <col min="4" max="4" width="8.85546875" style="70"/>
    <col min="5" max="8" width="6.5703125" style="69" customWidth="1"/>
    <col min="9" max="16384" width="8.85546875" style="69"/>
  </cols>
  <sheetData>
    <row r="1" spans="1:40" s="1" customFormat="1">
      <c r="B1" s="3"/>
      <c r="K1" s="4"/>
      <c r="N1" s="4"/>
    </row>
    <row r="2" spans="1:40" s="1" customFormat="1">
      <c r="B2" s="3"/>
    </row>
    <row r="3" spans="1:40" s="1" customFormat="1">
      <c r="B3" s="189" t="s">
        <v>46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40" s="1" customFormat="1">
      <c r="B4" s="190" t="s">
        <v>69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40" s="1" customFormat="1" ht="12.75" customHeight="1">
      <c r="B5" s="190" t="s">
        <v>70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40" s="1" customFormat="1">
      <c r="B6" s="3"/>
    </row>
    <row r="7" spans="1:40" s="1" customFormat="1" ht="12" thickBot="1">
      <c r="B7" s="3"/>
      <c r="L7" s="7"/>
      <c r="P7" s="7"/>
    </row>
    <row r="8" spans="1:40">
      <c r="A8" s="180" t="s">
        <v>148</v>
      </c>
      <c r="B8" s="178" t="s">
        <v>32</v>
      </c>
      <c r="C8" s="178"/>
      <c r="D8" s="183" t="s">
        <v>34</v>
      </c>
      <c r="E8" s="183" t="s">
        <v>6</v>
      </c>
      <c r="F8" s="183"/>
      <c r="G8" s="183" t="s">
        <v>16</v>
      </c>
      <c r="H8" s="183"/>
      <c r="I8" s="178" t="s">
        <v>348</v>
      </c>
      <c r="J8" s="178"/>
      <c r="K8" s="178"/>
      <c r="L8" s="178"/>
      <c r="M8" s="178" t="s">
        <v>349</v>
      </c>
      <c r="N8" s="178"/>
      <c r="O8" s="178"/>
      <c r="P8" s="178"/>
      <c r="Q8" s="178" t="s">
        <v>149</v>
      </c>
      <c r="R8" s="178"/>
      <c r="S8" s="178"/>
      <c r="T8" s="178"/>
      <c r="U8" s="178" t="s">
        <v>79</v>
      </c>
      <c r="V8" s="178"/>
      <c r="W8" s="178"/>
      <c r="X8" s="178"/>
      <c r="Y8" s="178" t="s">
        <v>80</v>
      </c>
      <c r="Z8" s="178"/>
      <c r="AA8" s="178"/>
      <c r="AB8" s="178"/>
      <c r="AC8" s="178" t="s">
        <v>90</v>
      </c>
      <c r="AD8" s="178"/>
      <c r="AE8" s="178"/>
      <c r="AF8" s="178"/>
      <c r="AG8" s="178" t="s">
        <v>150</v>
      </c>
      <c r="AH8" s="178"/>
      <c r="AI8" s="178"/>
      <c r="AJ8" s="178"/>
      <c r="AK8" s="178" t="s">
        <v>151</v>
      </c>
      <c r="AL8" s="178"/>
      <c r="AM8" s="178"/>
      <c r="AN8" s="191"/>
    </row>
    <row r="9" spans="1:40" ht="13.15" customHeight="1">
      <c r="A9" s="181"/>
      <c r="B9" s="179"/>
      <c r="C9" s="179"/>
      <c r="D9" s="176"/>
      <c r="E9" s="176"/>
      <c r="F9" s="176"/>
      <c r="G9" s="176"/>
      <c r="H9" s="176"/>
      <c r="I9" s="176" t="s">
        <v>351</v>
      </c>
      <c r="J9" s="179" t="s">
        <v>36</v>
      </c>
      <c r="K9" s="179"/>
      <c r="L9" s="176" t="s">
        <v>37</v>
      </c>
      <c r="M9" s="176" t="s">
        <v>351</v>
      </c>
      <c r="N9" s="179" t="s">
        <v>36</v>
      </c>
      <c r="O9" s="179"/>
      <c r="P9" s="176" t="s">
        <v>37</v>
      </c>
      <c r="Q9" s="176" t="s">
        <v>351</v>
      </c>
      <c r="R9" s="179" t="s">
        <v>36</v>
      </c>
      <c r="S9" s="179"/>
      <c r="T9" s="176" t="s">
        <v>37</v>
      </c>
      <c r="U9" s="176" t="s">
        <v>351</v>
      </c>
      <c r="V9" s="179" t="s">
        <v>36</v>
      </c>
      <c r="W9" s="179"/>
      <c r="X9" s="176" t="s">
        <v>37</v>
      </c>
      <c r="Y9" s="176" t="s">
        <v>351</v>
      </c>
      <c r="Z9" s="179" t="s">
        <v>36</v>
      </c>
      <c r="AA9" s="179"/>
      <c r="AB9" s="176" t="s">
        <v>37</v>
      </c>
      <c r="AC9" s="176" t="s">
        <v>351</v>
      </c>
      <c r="AD9" s="179" t="s">
        <v>36</v>
      </c>
      <c r="AE9" s="179"/>
      <c r="AF9" s="176" t="s">
        <v>37</v>
      </c>
      <c r="AG9" s="176" t="s">
        <v>351</v>
      </c>
      <c r="AH9" s="179" t="s">
        <v>36</v>
      </c>
      <c r="AI9" s="179"/>
      <c r="AJ9" s="176" t="s">
        <v>37</v>
      </c>
      <c r="AK9" s="176" t="s">
        <v>351</v>
      </c>
      <c r="AL9" s="179" t="s">
        <v>36</v>
      </c>
      <c r="AM9" s="179"/>
      <c r="AN9" s="184" t="s">
        <v>37</v>
      </c>
    </row>
    <row r="10" spans="1:40">
      <c r="A10" s="181"/>
      <c r="B10" s="176" t="s">
        <v>17</v>
      </c>
      <c r="C10" s="176" t="s">
        <v>29</v>
      </c>
      <c r="D10" s="176" t="s">
        <v>18</v>
      </c>
      <c r="E10" s="176" t="s">
        <v>7</v>
      </c>
      <c r="F10" s="176" t="s">
        <v>8</v>
      </c>
      <c r="G10" s="176" t="s">
        <v>7</v>
      </c>
      <c r="H10" s="176" t="s">
        <v>8</v>
      </c>
      <c r="I10" s="176"/>
      <c r="J10" s="176" t="s">
        <v>11</v>
      </c>
      <c r="K10" s="176" t="s">
        <v>12</v>
      </c>
      <c r="L10" s="176"/>
      <c r="M10" s="176"/>
      <c r="N10" s="176" t="s">
        <v>11</v>
      </c>
      <c r="O10" s="176" t="s">
        <v>12</v>
      </c>
      <c r="P10" s="176"/>
      <c r="Q10" s="176"/>
      <c r="R10" s="176" t="s">
        <v>11</v>
      </c>
      <c r="S10" s="176" t="s">
        <v>12</v>
      </c>
      <c r="T10" s="176"/>
      <c r="U10" s="176"/>
      <c r="V10" s="176" t="s">
        <v>11</v>
      </c>
      <c r="W10" s="176" t="s">
        <v>12</v>
      </c>
      <c r="X10" s="176"/>
      <c r="Y10" s="176"/>
      <c r="Z10" s="176" t="s">
        <v>11</v>
      </c>
      <c r="AA10" s="176" t="s">
        <v>12</v>
      </c>
      <c r="AB10" s="176"/>
      <c r="AC10" s="176"/>
      <c r="AD10" s="176" t="s">
        <v>11</v>
      </c>
      <c r="AE10" s="176" t="s">
        <v>12</v>
      </c>
      <c r="AF10" s="176"/>
      <c r="AG10" s="176"/>
      <c r="AH10" s="176" t="s">
        <v>11</v>
      </c>
      <c r="AI10" s="176" t="s">
        <v>12</v>
      </c>
      <c r="AJ10" s="176"/>
      <c r="AK10" s="176"/>
      <c r="AL10" s="176" t="s">
        <v>11</v>
      </c>
      <c r="AM10" s="176" t="s">
        <v>12</v>
      </c>
      <c r="AN10" s="184"/>
    </row>
    <row r="11" spans="1:40">
      <c r="A11" s="181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84"/>
    </row>
    <row r="12" spans="1:40">
      <c r="A12" s="181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84"/>
    </row>
    <row r="13" spans="1:40" ht="12" thickBot="1">
      <c r="A13" s="182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85"/>
    </row>
    <row r="14" spans="1:40" ht="123.75">
      <c r="A14" s="72" t="s">
        <v>152</v>
      </c>
      <c r="B14" s="72" t="s">
        <v>153</v>
      </c>
      <c r="C14" s="73" t="s">
        <v>78</v>
      </c>
      <c r="D14" s="72" t="s">
        <v>154</v>
      </c>
      <c r="E14" s="83">
        <v>2024</v>
      </c>
      <c r="F14" s="83">
        <v>2026</v>
      </c>
      <c r="G14" s="83">
        <v>2024</v>
      </c>
      <c r="H14" s="83">
        <v>2028</v>
      </c>
      <c r="I14" s="77">
        <v>0</v>
      </c>
      <c r="J14" s="84"/>
      <c r="K14" s="84"/>
      <c r="L14" s="77">
        <v>0</v>
      </c>
      <c r="M14" s="75">
        <v>0</v>
      </c>
      <c r="N14" s="84">
        <v>0</v>
      </c>
      <c r="O14" s="84">
        <v>0</v>
      </c>
      <c r="P14" s="77">
        <v>0</v>
      </c>
      <c r="Q14" s="75">
        <v>9131000</v>
      </c>
      <c r="R14" s="84">
        <v>0</v>
      </c>
      <c r="S14" s="84">
        <v>0</v>
      </c>
      <c r="T14" s="77">
        <v>9131000</v>
      </c>
      <c r="U14" s="75">
        <v>132000</v>
      </c>
      <c r="V14" s="84">
        <v>0</v>
      </c>
      <c r="W14" s="84">
        <v>6918000</v>
      </c>
      <c r="X14" s="77">
        <v>7050000</v>
      </c>
      <c r="Y14" s="75">
        <v>33000</v>
      </c>
      <c r="Z14" s="84">
        <v>0</v>
      </c>
      <c r="AA14" s="84">
        <v>117000</v>
      </c>
      <c r="AB14" s="77">
        <v>150000</v>
      </c>
      <c r="AC14" s="75">
        <v>0</v>
      </c>
      <c r="AD14" s="84">
        <v>0</v>
      </c>
      <c r="AE14" s="84">
        <v>100000</v>
      </c>
      <c r="AF14" s="77">
        <v>100000</v>
      </c>
      <c r="AG14" s="75">
        <v>0</v>
      </c>
      <c r="AH14" s="84">
        <v>0</v>
      </c>
      <c r="AI14" s="84">
        <v>100000</v>
      </c>
      <c r="AJ14" s="77">
        <v>100000</v>
      </c>
      <c r="AK14" s="75"/>
      <c r="AL14" s="84"/>
      <c r="AM14" s="84"/>
      <c r="AN14" s="77"/>
    </row>
    <row r="15" spans="1:40" ht="56.25">
      <c r="A15" s="46" t="s">
        <v>155</v>
      </c>
      <c r="B15" s="46" t="s">
        <v>153</v>
      </c>
      <c r="C15" s="47" t="s">
        <v>78</v>
      </c>
      <c r="D15" s="46" t="s">
        <v>156</v>
      </c>
      <c r="E15" s="48">
        <v>2024</v>
      </c>
      <c r="F15" s="48">
        <v>2027</v>
      </c>
      <c r="G15" s="48">
        <v>2024</v>
      </c>
      <c r="H15" s="48">
        <v>2028</v>
      </c>
      <c r="I15" s="51">
        <v>0</v>
      </c>
      <c r="J15" s="50"/>
      <c r="K15" s="50"/>
      <c r="L15" s="51">
        <v>0</v>
      </c>
      <c r="M15" s="49">
        <v>0</v>
      </c>
      <c r="N15" s="50">
        <v>0</v>
      </c>
      <c r="O15" s="50">
        <v>0</v>
      </c>
      <c r="P15" s="51">
        <v>0</v>
      </c>
      <c r="Q15" s="49">
        <v>5320326</v>
      </c>
      <c r="R15" s="50">
        <v>1242387</v>
      </c>
      <c r="S15" s="50">
        <v>0</v>
      </c>
      <c r="T15" s="51">
        <v>4077939</v>
      </c>
      <c r="U15" s="49">
        <v>5878055</v>
      </c>
      <c r="V15" s="50">
        <v>290634</v>
      </c>
      <c r="W15" s="50">
        <v>343962</v>
      </c>
      <c r="X15" s="51">
        <v>5931383</v>
      </c>
      <c r="Y15" s="49">
        <v>6817904</v>
      </c>
      <c r="Z15" s="50">
        <v>0</v>
      </c>
      <c r="AA15" s="50">
        <v>369702</v>
      </c>
      <c r="AB15" s="51">
        <v>7187606</v>
      </c>
      <c r="AC15" s="49">
        <v>870000</v>
      </c>
      <c r="AD15" s="50">
        <v>0</v>
      </c>
      <c r="AE15" s="50">
        <v>821890</v>
      </c>
      <c r="AF15" s="51">
        <v>1691890</v>
      </c>
      <c r="AG15" s="49">
        <v>0</v>
      </c>
      <c r="AH15" s="50">
        <v>0</v>
      </c>
      <c r="AI15" s="50">
        <v>546021</v>
      </c>
      <c r="AJ15" s="51">
        <v>546021</v>
      </c>
      <c r="AK15" s="49"/>
      <c r="AL15" s="50"/>
      <c r="AM15" s="50"/>
      <c r="AN15" s="51"/>
    </row>
    <row r="16" spans="1:40" ht="56.25">
      <c r="A16" s="46" t="s">
        <v>155</v>
      </c>
      <c r="B16" s="46" t="s">
        <v>153</v>
      </c>
      <c r="C16" s="47" t="s">
        <v>78</v>
      </c>
      <c r="D16" s="46" t="s">
        <v>157</v>
      </c>
      <c r="E16" s="48">
        <v>2022</v>
      </c>
      <c r="F16" s="48">
        <v>2026</v>
      </c>
      <c r="G16" s="48">
        <v>2022</v>
      </c>
      <c r="H16" s="48">
        <v>2026</v>
      </c>
      <c r="I16" s="51">
        <v>44693</v>
      </c>
      <c r="J16" s="50"/>
      <c r="K16" s="50"/>
      <c r="L16" s="51">
        <v>44693</v>
      </c>
      <c r="M16" s="49">
        <v>953975</v>
      </c>
      <c r="N16" s="50">
        <v>0</v>
      </c>
      <c r="O16" s="50">
        <v>0</v>
      </c>
      <c r="P16" s="51">
        <v>953975</v>
      </c>
      <c r="Q16" s="49">
        <v>1917159</v>
      </c>
      <c r="R16" s="50">
        <v>0</v>
      </c>
      <c r="S16" s="50">
        <v>695741</v>
      </c>
      <c r="T16" s="51">
        <v>2612900</v>
      </c>
      <c r="U16" s="49">
        <v>1822041</v>
      </c>
      <c r="V16" s="50">
        <v>0</v>
      </c>
      <c r="W16" s="50">
        <v>290634</v>
      </c>
      <c r="X16" s="51">
        <v>2112675</v>
      </c>
      <c r="Y16" s="49">
        <v>109546</v>
      </c>
      <c r="Z16" s="50">
        <v>0</v>
      </c>
      <c r="AA16" s="50">
        <v>0</v>
      </c>
      <c r="AB16" s="51">
        <v>109546</v>
      </c>
      <c r="AC16" s="49">
        <v>0</v>
      </c>
      <c r="AD16" s="50">
        <v>0</v>
      </c>
      <c r="AE16" s="50">
        <v>0</v>
      </c>
      <c r="AF16" s="51">
        <v>0</v>
      </c>
      <c r="AG16" s="49">
        <v>0</v>
      </c>
      <c r="AH16" s="50">
        <v>0</v>
      </c>
      <c r="AI16" s="50">
        <v>0</v>
      </c>
      <c r="AJ16" s="51">
        <v>0</v>
      </c>
      <c r="AK16" s="49"/>
      <c r="AL16" s="50"/>
      <c r="AM16" s="50"/>
      <c r="AN16" s="51"/>
    </row>
    <row r="17" spans="1:40" ht="56.25">
      <c r="A17" s="46" t="s">
        <v>158</v>
      </c>
      <c r="B17" s="46" t="s">
        <v>153</v>
      </c>
      <c r="C17" s="47" t="s">
        <v>78</v>
      </c>
      <c r="D17" s="46" t="s">
        <v>159</v>
      </c>
      <c r="E17" s="48">
        <v>2024</v>
      </c>
      <c r="F17" s="48">
        <v>2027</v>
      </c>
      <c r="G17" s="48">
        <v>2024</v>
      </c>
      <c r="H17" s="48">
        <v>2028</v>
      </c>
      <c r="I17" s="51">
        <v>0</v>
      </c>
      <c r="J17" s="50"/>
      <c r="K17" s="50"/>
      <c r="L17" s="51">
        <v>0</v>
      </c>
      <c r="M17" s="49">
        <v>0</v>
      </c>
      <c r="N17" s="50">
        <v>0</v>
      </c>
      <c r="O17" s="50">
        <v>0</v>
      </c>
      <c r="P17" s="51">
        <v>0</v>
      </c>
      <c r="Q17" s="49">
        <v>5275456</v>
      </c>
      <c r="R17" s="50">
        <v>2339224</v>
      </c>
      <c r="S17" s="50">
        <v>0</v>
      </c>
      <c r="T17" s="51">
        <v>2936232</v>
      </c>
      <c r="U17" s="49">
        <v>5311469</v>
      </c>
      <c r="V17" s="50">
        <v>541096</v>
      </c>
      <c r="W17" s="50">
        <v>1420684</v>
      </c>
      <c r="X17" s="51">
        <v>6191057</v>
      </c>
      <c r="Y17" s="49">
        <v>3221318</v>
      </c>
      <c r="Z17" s="50">
        <v>3079</v>
      </c>
      <c r="AA17" s="50">
        <v>928420</v>
      </c>
      <c r="AB17" s="51">
        <v>4146659</v>
      </c>
      <c r="AC17" s="49">
        <v>646400</v>
      </c>
      <c r="AD17" s="50">
        <v>0</v>
      </c>
      <c r="AE17" s="50">
        <v>1470196</v>
      </c>
      <c r="AF17" s="51">
        <v>2116596</v>
      </c>
      <c r="AG17" s="49">
        <v>0</v>
      </c>
      <c r="AH17" s="50">
        <v>0</v>
      </c>
      <c r="AI17" s="50">
        <v>622165</v>
      </c>
      <c r="AJ17" s="51">
        <v>622165</v>
      </c>
      <c r="AK17" s="49"/>
      <c r="AL17" s="50"/>
      <c r="AM17" s="50"/>
      <c r="AN17" s="51"/>
    </row>
    <row r="18" spans="1:40" ht="56.25">
      <c r="A18" s="46" t="s">
        <v>158</v>
      </c>
      <c r="B18" s="46" t="s">
        <v>153</v>
      </c>
      <c r="C18" s="47" t="s">
        <v>78</v>
      </c>
      <c r="D18" s="46" t="s">
        <v>160</v>
      </c>
      <c r="E18" s="48">
        <v>2022</v>
      </c>
      <c r="F18" s="48">
        <v>2026</v>
      </c>
      <c r="G18" s="48">
        <v>2022</v>
      </c>
      <c r="H18" s="48">
        <v>2026</v>
      </c>
      <c r="I18" s="51">
        <v>273434</v>
      </c>
      <c r="J18" s="50"/>
      <c r="K18" s="50"/>
      <c r="L18" s="51">
        <v>273434</v>
      </c>
      <c r="M18" s="49">
        <v>18148684</v>
      </c>
      <c r="N18" s="50">
        <v>171546</v>
      </c>
      <c r="O18" s="50">
        <v>0</v>
      </c>
      <c r="P18" s="51">
        <v>17977138</v>
      </c>
      <c r="Q18" s="49">
        <v>22183441</v>
      </c>
      <c r="R18" s="50">
        <v>0</v>
      </c>
      <c r="S18" s="50">
        <v>2117924</v>
      </c>
      <c r="T18" s="51">
        <v>24301365</v>
      </c>
      <c r="U18" s="49">
        <v>20816035</v>
      </c>
      <c r="V18" s="50">
        <v>0</v>
      </c>
      <c r="W18" s="50">
        <v>541096</v>
      </c>
      <c r="X18" s="51">
        <v>21357131</v>
      </c>
      <c r="Y18" s="49">
        <v>3404015</v>
      </c>
      <c r="Z18" s="50">
        <v>0</v>
      </c>
      <c r="AA18" s="50">
        <v>3079</v>
      </c>
      <c r="AB18" s="51">
        <v>3407094</v>
      </c>
      <c r="AC18" s="49">
        <v>0</v>
      </c>
      <c r="AD18" s="50">
        <v>0</v>
      </c>
      <c r="AE18" s="50">
        <v>0</v>
      </c>
      <c r="AF18" s="51">
        <v>0</v>
      </c>
      <c r="AG18" s="49">
        <v>0</v>
      </c>
      <c r="AH18" s="50">
        <v>0</v>
      </c>
      <c r="AI18" s="50">
        <v>0</v>
      </c>
      <c r="AJ18" s="51">
        <v>0</v>
      </c>
      <c r="AK18" s="49"/>
      <c r="AL18" s="50"/>
      <c r="AM18" s="50"/>
      <c r="AN18" s="51"/>
    </row>
    <row r="19" spans="1:40" ht="33.75">
      <c r="A19" s="46" t="s">
        <v>161</v>
      </c>
      <c r="B19" s="46" t="s">
        <v>162</v>
      </c>
      <c r="C19" s="47" t="s">
        <v>78</v>
      </c>
      <c r="D19" s="46" t="s">
        <v>163</v>
      </c>
      <c r="E19" s="48">
        <v>2024</v>
      </c>
      <c r="F19" s="48">
        <v>2027</v>
      </c>
      <c r="G19" s="48">
        <v>2024</v>
      </c>
      <c r="H19" s="48">
        <v>2027</v>
      </c>
      <c r="I19" s="51">
        <v>0</v>
      </c>
      <c r="J19" s="52"/>
      <c r="K19" s="52"/>
      <c r="L19" s="51">
        <v>0</v>
      </c>
      <c r="M19" s="49">
        <v>0</v>
      </c>
      <c r="N19" s="52"/>
      <c r="O19" s="52"/>
      <c r="P19" s="51">
        <v>0</v>
      </c>
      <c r="Q19" s="49">
        <v>4674572</v>
      </c>
      <c r="R19" s="52">
        <v>272791</v>
      </c>
      <c r="S19" s="52"/>
      <c r="T19" s="51">
        <v>4401781</v>
      </c>
      <c r="U19" s="49">
        <v>4760851</v>
      </c>
      <c r="V19" s="52">
        <v>489294</v>
      </c>
      <c r="W19" s="52"/>
      <c r="X19" s="51">
        <v>4271557</v>
      </c>
      <c r="Y19" s="49">
        <v>4957582</v>
      </c>
      <c r="Z19" s="52">
        <v>122886</v>
      </c>
      <c r="AA19" s="52"/>
      <c r="AB19" s="51">
        <v>4834696</v>
      </c>
      <c r="AC19" s="49">
        <v>5300000</v>
      </c>
      <c r="AD19" s="52"/>
      <c r="AE19" s="52"/>
      <c r="AF19" s="51">
        <v>5300000</v>
      </c>
      <c r="AG19" s="49">
        <v>0</v>
      </c>
      <c r="AH19" s="52"/>
      <c r="AI19" s="52"/>
      <c r="AJ19" s="51">
        <v>0</v>
      </c>
      <c r="AK19" s="49"/>
      <c r="AL19" s="52"/>
      <c r="AM19" s="52"/>
      <c r="AN19" s="51"/>
    </row>
    <row r="20" spans="1:40" ht="33.75">
      <c r="A20" s="46" t="s">
        <v>161</v>
      </c>
      <c r="B20" s="46" t="s">
        <v>162</v>
      </c>
      <c r="C20" s="47" t="s">
        <v>78</v>
      </c>
      <c r="D20" s="46" t="s">
        <v>164</v>
      </c>
      <c r="E20" s="48">
        <v>2022</v>
      </c>
      <c r="F20" s="48">
        <v>2026</v>
      </c>
      <c r="G20" s="48">
        <v>2022</v>
      </c>
      <c r="H20" s="48">
        <v>2026</v>
      </c>
      <c r="I20" s="51">
        <v>195738</v>
      </c>
      <c r="J20" s="52"/>
      <c r="K20" s="52"/>
      <c r="L20" s="51">
        <v>195738</v>
      </c>
      <c r="M20" s="49">
        <v>186926</v>
      </c>
      <c r="N20" s="52"/>
      <c r="O20" s="52"/>
      <c r="P20" s="51">
        <v>186926</v>
      </c>
      <c r="Q20" s="49">
        <v>345428</v>
      </c>
      <c r="R20" s="52"/>
      <c r="S20" s="52">
        <v>272791</v>
      </c>
      <c r="T20" s="51">
        <v>618219</v>
      </c>
      <c r="U20" s="49">
        <v>340149</v>
      </c>
      <c r="V20" s="52"/>
      <c r="W20" s="52">
        <v>489294</v>
      </c>
      <c r="X20" s="51">
        <v>829443</v>
      </c>
      <c r="Y20" s="49">
        <v>143418</v>
      </c>
      <c r="Z20" s="52"/>
      <c r="AA20" s="52">
        <v>122886</v>
      </c>
      <c r="AB20" s="51">
        <v>266304</v>
      </c>
      <c r="AC20" s="49">
        <v>0</v>
      </c>
      <c r="AD20" s="52"/>
      <c r="AE20" s="52"/>
      <c r="AF20" s="51">
        <v>0</v>
      </c>
      <c r="AG20" s="49">
        <v>0</v>
      </c>
      <c r="AH20" s="52"/>
      <c r="AI20" s="52"/>
      <c r="AJ20" s="51">
        <v>0</v>
      </c>
      <c r="AK20" s="49"/>
      <c r="AL20" s="52"/>
      <c r="AM20" s="52"/>
      <c r="AN20" s="51"/>
    </row>
    <row r="21" spans="1:40" ht="157.5">
      <c r="A21" s="46" t="s">
        <v>165</v>
      </c>
      <c r="B21" s="46" t="s">
        <v>162</v>
      </c>
      <c r="C21" s="47" t="s">
        <v>78</v>
      </c>
      <c r="D21" s="46" t="s">
        <v>166</v>
      </c>
      <c r="E21" s="48">
        <v>2024</v>
      </c>
      <c r="F21" s="48">
        <v>2027</v>
      </c>
      <c r="G21" s="48">
        <v>2024</v>
      </c>
      <c r="H21" s="48">
        <v>2027</v>
      </c>
      <c r="I21" s="51">
        <v>0</v>
      </c>
      <c r="J21" s="52"/>
      <c r="K21" s="52"/>
      <c r="L21" s="51">
        <v>0</v>
      </c>
      <c r="M21" s="49">
        <v>0</v>
      </c>
      <c r="N21" s="52"/>
      <c r="O21" s="52"/>
      <c r="P21" s="51">
        <v>0</v>
      </c>
      <c r="Q21" s="49">
        <v>447250</v>
      </c>
      <c r="R21" s="52">
        <v>1000</v>
      </c>
      <c r="S21" s="52"/>
      <c r="T21" s="51">
        <v>446250</v>
      </c>
      <c r="U21" s="49">
        <v>607129</v>
      </c>
      <c r="V21" s="52">
        <v>22190</v>
      </c>
      <c r="W21" s="52"/>
      <c r="X21" s="51">
        <v>584939</v>
      </c>
      <c r="Y21" s="49">
        <v>771243</v>
      </c>
      <c r="Z21" s="52">
        <v>14095</v>
      </c>
      <c r="AA21" s="52"/>
      <c r="AB21" s="51">
        <v>757148</v>
      </c>
      <c r="AC21" s="49">
        <v>900000</v>
      </c>
      <c r="AD21" s="52"/>
      <c r="AE21" s="52"/>
      <c r="AF21" s="51">
        <v>900000</v>
      </c>
      <c r="AG21" s="49">
        <v>0</v>
      </c>
      <c r="AH21" s="52"/>
      <c r="AI21" s="52"/>
      <c r="AJ21" s="51">
        <v>0</v>
      </c>
      <c r="AK21" s="49"/>
      <c r="AL21" s="52"/>
      <c r="AM21" s="52"/>
      <c r="AN21" s="51"/>
    </row>
    <row r="22" spans="1:40" ht="157.5">
      <c r="A22" s="46" t="s">
        <v>165</v>
      </c>
      <c r="B22" s="46" t="s">
        <v>162</v>
      </c>
      <c r="C22" s="47" t="s">
        <v>78</v>
      </c>
      <c r="D22" s="46" t="s">
        <v>167</v>
      </c>
      <c r="E22" s="48">
        <v>2022</v>
      </c>
      <c r="F22" s="48">
        <v>2026</v>
      </c>
      <c r="G22" s="48">
        <v>2022</v>
      </c>
      <c r="H22" s="48">
        <v>2026</v>
      </c>
      <c r="I22" s="51">
        <v>23263</v>
      </c>
      <c r="J22" s="52"/>
      <c r="K22" s="52"/>
      <c r="L22" s="51">
        <v>23263</v>
      </c>
      <c r="M22" s="49">
        <v>149582</v>
      </c>
      <c r="N22" s="52"/>
      <c r="O22" s="52"/>
      <c r="P22" s="51">
        <v>149582</v>
      </c>
      <c r="Q22" s="49">
        <v>342750</v>
      </c>
      <c r="R22" s="52"/>
      <c r="S22" s="52">
        <v>1000</v>
      </c>
      <c r="T22" s="51">
        <v>343750</v>
      </c>
      <c r="U22" s="49">
        <v>182871</v>
      </c>
      <c r="V22" s="52"/>
      <c r="W22" s="52">
        <v>22190</v>
      </c>
      <c r="X22" s="51">
        <v>205061</v>
      </c>
      <c r="Y22" s="49">
        <v>29757</v>
      </c>
      <c r="Z22" s="52"/>
      <c r="AA22" s="52">
        <v>14095</v>
      </c>
      <c r="AB22" s="51">
        <v>43852</v>
      </c>
      <c r="AC22" s="49">
        <v>0</v>
      </c>
      <c r="AD22" s="52"/>
      <c r="AE22" s="52"/>
      <c r="AF22" s="51">
        <v>0</v>
      </c>
      <c r="AG22" s="49">
        <v>0</v>
      </c>
      <c r="AH22" s="52"/>
      <c r="AI22" s="52"/>
      <c r="AJ22" s="51">
        <v>0</v>
      </c>
      <c r="AK22" s="49"/>
      <c r="AL22" s="52"/>
      <c r="AM22" s="52"/>
      <c r="AN22" s="51"/>
    </row>
    <row r="23" spans="1:40" ht="45">
      <c r="A23" s="46" t="s">
        <v>168</v>
      </c>
      <c r="B23" s="46" t="s">
        <v>162</v>
      </c>
      <c r="C23" s="47" t="s">
        <v>78</v>
      </c>
      <c r="D23" s="46" t="s">
        <v>169</v>
      </c>
      <c r="E23" s="48">
        <v>2024</v>
      </c>
      <c r="F23" s="48">
        <v>2027</v>
      </c>
      <c r="G23" s="48">
        <v>2024</v>
      </c>
      <c r="H23" s="48">
        <v>2027</v>
      </c>
      <c r="I23" s="51">
        <v>0</v>
      </c>
      <c r="J23" s="52"/>
      <c r="K23" s="52"/>
      <c r="L23" s="51">
        <v>0</v>
      </c>
      <c r="M23" s="49">
        <v>0</v>
      </c>
      <c r="N23" s="52"/>
      <c r="O23" s="52"/>
      <c r="P23" s="51">
        <v>0</v>
      </c>
      <c r="Q23" s="49">
        <v>1625832</v>
      </c>
      <c r="R23" s="52">
        <v>373456</v>
      </c>
      <c r="S23" s="52"/>
      <c r="T23" s="51">
        <v>1252376</v>
      </c>
      <c r="U23" s="49">
        <v>6099000</v>
      </c>
      <c r="V23" s="52">
        <v>1000</v>
      </c>
      <c r="W23" s="52"/>
      <c r="X23" s="51">
        <v>6098000</v>
      </c>
      <c r="Y23" s="49">
        <v>6001000</v>
      </c>
      <c r="Z23" s="52"/>
      <c r="AA23" s="52"/>
      <c r="AB23" s="51">
        <v>6001000</v>
      </c>
      <c r="AC23" s="49">
        <v>6200000</v>
      </c>
      <c r="AD23" s="52"/>
      <c r="AE23" s="52"/>
      <c r="AF23" s="51">
        <v>6200000</v>
      </c>
      <c r="AG23" s="49">
        <v>0</v>
      </c>
      <c r="AH23" s="52"/>
      <c r="AI23" s="52"/>
      <c r="AJ23" s="51">
        <v>0</v>
      </c>
      <c r="AK23" s="49"/>
      <c r="AL23" s="52"/>
      <c r="AM23" s="52"/>
      <c r="AN23" s="51"/>
    </row>
    <row r="24" spans="1:40" ht="45">
      <c r="A24" s="46" t="s">
        <v>168</v>
      </c>
      <c r="B24" s="46" t="s">
        <v>162</v>
      </c>
      <c r="C24" s="47" t="s">
        <v>78</v>
      </c>
      <c r="D24" s="46" t="s">
        <v>170</v>
      </c>
      <c r="E24" s="48">
        <v>2023</v>
      </c>
      <c r="F24" s="48">
        <v>2025</v>
      </c>
      <c r="G24" s="48">
        <v>2023</v>
      </c>
      <c r="H24" s="48">
        <v>2023</v>
      </c>
      <c r="I24" s="51">
        <v>0</v>
      </c>
      <c r="J24" s="52"/>
      <c r="K24" s="52"/>
      <c r="L24" s="51">
        <v>0</v>
      </c>
      <c r="M24" s="49">
        <v>1532236</v>
      </c>
      <c r="N24" s="52"/>
      <c r="O24" s="52"/>
      <c r="P24" s="51">
        <v>1532236</v>
      </c>
      <c r="Q24" s="49">
        <v>4474168</v>
      </c>
      <c r="R24" s="52"/>
      <c r="S24" s="52">
        <v>373456</v>
      </c>
      <c r="T24" s="51">
        <v>4847624</v>
      </c>
      <c r="U24" s="49">
        <v>1000</v>
      </c>
      <c r="V24" s="52"/>
      <c r="W24" s="52">
        <v>1000</v>
      </c>
      <c r="X24" s="51">
        <v>2000</v>
      </c>
      <c r="Y24" s="49">
        <v>0</v>
      </c>
      <c r="Z24" s="52"/>
      <c r="AA24" s="52"/>
      <c r="AB24" s="51">
        <v>0</v>
      </c>
      <c r="AC24" s="49">
        <v>0</v>
      </c>
      <c r="AD24" s="52"/>
      <c r="AE24" s="52"/>
      <c r="AF24" s="51">
        <v>0</v>
      </c>
      <c r="AG24" s="49">
        <v>0</v>
      </c>
      <c r="AH24" s="52"/>
      <c r="AI24" s="52"/>
      <c r="AJ24" s="51">
        <v>0</v>
      </c>
      <c r="AK24" s="49"/>
      <c r="AL24" s="52"/>
      <c r="AM24" s="52"/>
      <c r="AN24" s="51"/>
    </row>
    <row r="25" spans="1:40" ht="67.5">
      <c r="A25" s="46" t="s">
        <v>171</v>
      </c>
      <c r="B25" s="46" t="s">
        <v>162</v>
      </c>
      <c r="C25" s="47" t="s">
        <v>78</v>
      </c>
      <c r="D25" s="46" t="s">
        <v>172</v>
      </c>
      <c r="E25" s="48">
        <v>2024</v>
      </c>
      <c r="F25" s="48">
        <v>2027</v>
      </c>
      <c r="G25" s="48">
        <v>2024</v>
      </c>
      <c r="H25" s="48">
        <v>2027</v>
      </c>
      <c r="I25" s="51">
        <v>0</v>
      </c>
      <c r="J25" s="52"/>
      <c r="K25" s="52"/>
      <c r="L25" s="51">
        <v>0</v>
      </c>
      <c r="M25" s="49">
        <v>0</v>
      </c>
      <c r="N25" s="52"/>
      <c r="O25" s="52"/>
      <c r="P25" s="51">
        <v>0</v>
      </c>
      <c r="Q25" s="49">
        <v>1654725</v>
      </c>
      <c r="R25" s="52">
        <v>42148</v>
      </c>
      <c r="S25" s="52"/>
      <c r="T25" s="51">
        <v>1612577</v>
      </c>
      <c r="U25" s="49">
        <v>1749785</v>
      </c>
      <c r="V25" s="52">
        <v>71850</v>
      </c>
      <c r="W25" s="52"/>
      <c r="X25" s="51">
        <v>1677935</v>
      </c>
      <c r="Y25" s="49">
        <v>1859045</v>
      </c>
      <c r="Z25" s="52">
        <v>29762</v>
      </c>
      <c r="AA25" s="52"/>
      <c r="AB25" s="51">
        <v>1829283</v>
      </c>
      <c r="AC25" s="49">
        <v>2200000</v>
      </c>
      <c r="AD25" s="52"/>
      <c r="AE25" s="52"/>
      <c r="AF25" s="51">
        <v>2200000</v>
      </c>
      <c r="AG25" s="49">
        <v>0</v>
      </c>
      <c r="AH25" s="52"/>
      <c r="AI25" s="52"/>
      <c r="AJ25" s="51">
        <v>0</v>
      </c>
      <c r="AK25" s="49"/>
      <c r="AL25" s="52"/>
      <c r="AM25" s="52"/>
      <c r="AN25" s="51"/>
    </row>
    <row r="26" spans="1:40" ht="67.5">
      <c r="A26" s="46" t="s">
        <v>171</v>
      </c>
      <c r="B26" s="46" t="s">
        <v>162</v>
      </c>
      <c r="C26" s="47" t="s">
        <v>78</v>
      </c>
      <c r="D26" s="46" t="s">
        <v>173</v>
      </c>
      <c r="E26" s="48">
        <v>2023</v>
      </c>
      <c r="F26" s="48">
        <v>2024</v>
      </c>
      <c r="G26" s="48">
        <v>2022</v>
      </c>
      <c r="H26" s="48">
        <v>2026</v>
      </c>
      <c r="I26" s="51">
        <v>0</v>
      </c>
      <c r="J26" s="52"/>
      <c r="K26" s="52"/>
      <c r="L26" s="51">
        <v>0</v>
      </c>
      <c r="M26" s="49">
        <v>40037</v>
      </c>
      <c r="N26" s="52"/>
      <c r="O26" s="52"/>
      <c r="P26" s="51">
        <v>40037</v>
      </c>
      <c r="Q26" s="49">
        <v>385275</v>
      </c>
      <c r="R26" s="52"/>
      <c r="S26" s="52">
        <v>42148</v>
      </c>
      <c r="T26" s="51">
        <v>427423</v>
      </c>
      <c r="U26" s="49">
        <v>191215</v>
      </c>
      <c r="V26" s="52"/>
      <c r="W26" s="52">
        <v>71850</v>
      </c>
      <c r="X26" s="51">
        <v>263065</v>
      </c>
      <c r="Y26" s="49">
        <v>141955</v>
      </c>
      <c r="Z26" s="52"/>
      <c r="AA26" s="52">
        <v>29762</v>
      </c>
      <c r="AB26" s="51">
        <v>171717</v>
      </c>
      <c r="AC26" s="49">
        <v>0</v>
      </c>
      <c r="AD26" s="52"/>
      <c r="AE26" s="52"/>
      <c r="AF26" s="51">
        <v>0</v>
      </c>
      <c r="AG26" s="49">
        <v>0</v>
      </c>
      <c r="AH26" s="52"/>
      <c r="AI26" s="52"/>
      <c r="AJ26" s="51">
        <v>0</v>
      </c>
      <c r="AK26" s="49"/>
      <c r="AL26" s="52"/>
      <c r="AM26" s="52"/>
      <c r="AN26" s="51"/>
    </row>
    <row r="27" spans="1:40" ht="45">
      <c r="A27" s="46" t="s">
        <v>174</v>
      </c>
      <c r="B27" s="46" t="s">
        <v>162</v>
      </c>
      <c r="C27" s="47" t="s">
        <v>78</v>
      </c>
      <c r="D27" s="46" t="s">
        <v>175</v>
      </c>
      <c r="E27" s="48">
        <v>2024</v>
      </c>
      <c r="F27" s="48">
        <v>2027</v>
      </c>
      <c r="G27" s="48">
        <v>2024</v>
      </c>
      <c r="H27" s="48">
        <v>2027</v>
      </c>
      <c r="I27" s="51">
        <v>0</v>
      </c>
      <c r="J27" s="52"/>
      <c r="K27" s="52"/>
      <c r="L27" s="51">
        <v>0</v>
      </c>
      <c r="M27" s="49">
        <v>0</v>
      </c>
      <c r="N27" s="52"/>
      <c r="O27" s="52"/>
      <c r="P27" s="51">
        <v>0</v>
      </c>
      <c r="Q27" s="49">
        <v>1140478</v>
      </c>
      <c r="R27" s="52">
        <v>329212</v>
      </c>
      <c r="S27" s="52"/>
      <c r="T27" s="51">
        <v>811266</v>
      </c>
      <c r="U27" s="49">
        <v>1794358</v>
      </c>
      <c r="V27" s="52">
        <v>352390</v>
      </c>
      <c r="W27" s="52"/>
      <c r="X27" s="51">
        <v>1441968</v>
      </c>
      <c r="Y27" s="49">
        <v>2401000</v>
      </c>
      <c r="Z27" s="52">
        <v>157016</v>
      </c>
      <c r="AA27" s="52"/>
      <c r="AB27" s="51">
        <v>2243984</v>
      </c>
      <c r="AC27" s="49">
        <v>2500000</v>
      </c>
      <c r="AD27" s="52"/>
      <c r="AE27" s="52"/>
      <c r="AF27" s="51">
        <v>2500000</v>
      </c>
      <c r="AG27" s="49">
        <v>0</v>
      </c>
      <c r="AH27" s="52"/>
      <c r="AI27" s="52"/>
      <c r="AJ27" s="51">
        <v>0</v>
      </c>
      <c r="AK27" s="49"/>
      <c r="AL27" s="52"/>
      <c r="AM27" s="52"/>
      <c r="AN27" s="51"/>
    </row>
    <row r="28" spans="1:40" ht="45">
      <c r="A28" s="46" t="s">
        <v>176</v>
      </c>
      <c r="B28" s="46" t="s">
        <v>162</v>
      </c>
      <c r="C28" s="47" t="s">
        <v>78</v>
      </c>
      <c r="D28" s="46" t="s">
        <v>177</v>
      </c>
      <c r="E28" s="48">
        <v>2022</v>
      </c>
      <c r="F28" s="48">
        <v>2025</v>
      </c>
      <c r="G28" s="48">
        <v>2022</v>
      </c>
      <c r="H28" s="48">
        <v>2026</v>
      </c>
      <c r="I28" s="51">
        <v>29683</v>
      </c>
      <c r="J28" s="52"/>
      <c r="K28" s="52"/>
      <c r="L28" s="51">
        <v>29683</v>
      </c>
      <c r="M28" s="49">
        <v>965262</v>
      </c>
      <c r="N28" s="52"/>
      <c r="O28" s="52"/>
      <c r="P28" s="51">
        <v>965262</v>
      </c>
      <c r="Q28" s="49">
        <v>1159522</v>
      </c>
      <c r="R28" s="52"/>
      <c r="S28" s="52">
        <v>329212</v>
      </c>
      <c r="T28" s="51">
        <v>1488734</v>
      </c>
      <c r="U28" s="49">
        <v>606642</v>
      </c>
      <c r="V28" s="52"/>
      <c r="W28" s="52">
        <v>352390</v>
      </c>
      <c r="X28" s="51">
        <v>959032</v>
      </c>
      <c r="Y28" s="49">
        <v>0</v>
      </c>
      <c r="Z28" s="52"/>
      <c r="AA28" s="52">
        <v>157016</v>
      </c>
      <c r="AB28" s="51">
        <v>157016</v>
      </c>
      <c r="AC28" s="49">
        <v>0</v>
      </c>
      <c r="AD28" s="52"/>
      <c r="AE28" s="52"/>
      <c r="AF28" s="51">
        <v>0</v>
      </c>
      <c r="AG28" s="49">
        <v>0</v>
      </c>
      <c r="AH28" s="52"/>
      <c r="AI28" s="52"/>
      <c r="AJ28" s="51">
        <v>0</v>
      </c>
      <c r="AK28" s="49"/>
      <c r="AL28" s="52"/>
      <c r="AM28" s="52"/>
      <c r="AN28" s="51"/>
    </row>
    <row r="29" spans="1:40" ht="90">
      <c r="A29" s="46" t="s">
        <v>178</v>
      </c>
      <c r="B29" s="46" t="s">
        <v>162</v>
      </c>
      <c r="C29" s="47" t="s">
        <v>78</v>
      </c>
      <c r="D29" s="46" t="s">
        <v>179</v>
      </c>
      <c r="E29" s="48">
        <v>2024</v>
      </c>
      <c r="F29" s="48">
        <v>2027</v>
      </c>
      <c r="G29" s="48">
        <v>2024</v>
      </c>
      <c r="H29" s="48">
        <v>2027</v>
      </c>
      <c r="I29" s="51">
        <v>0</v>
      </c>
      <c r="J29" s="52"/>
      <c r="K29" s="52"/>
      <c r="L29" s="51">
        <v>0</v>
      </c>
      <c r="M29" s="49">
        <v>0</v>
      </c>
      <c r="N29" s="52"/>
      <c r="O29" s="52"/>
      <c r="P29" s="51">
        <v>0</v>
      </c>
      <c r="Q29" s="49">
        <v>1738335</v>
      </c>
      <c r="R29" s="52">
        <v>111584</v>
      </c>
      <c r="S29" s="52">
        <v>1000000</v>
      </c>
      <c r="T29" s="51">
        <v>2626751</v>
      </c>
      <c r="U29" s="49">
        <v>2476027</v>
      </c>
      <c r="V29" s="52">
        <v>358021</v>
      </c>
      <c r="W29" s="52">
        <v>1000000</v>
      </c>
      <c r="X29" s="51">
        <v>3118006</v>
      </c>
      <c r="Y29" s="49">
        <v>2901000</v>
      </c>
      <c r="Z29" s="52">
        <v>244767</v>
      </c>
      <c r="AA29" s="52"/>
      <c r="AB29" s="51">
        <v>2656233</v>
      </c>
      <c r="AC29" s="49">
        <v>3100000</v>
      </c>
      <c r="AD29" s="52"/>
      <c r="AE29" s="52"/>
      <c r="AF29" s="51">
        <v>3100000</v>
      </c>
      <c r="AG29" s="49">
        <v>0</v>
      </c>
      <c r="AH29" s="52"/>
      <c r="AI29" s="52"/>
      <c r="AJ29" s="51">
        <v>0</v>
      </c>
      <c r="AK29" s="49"/>
      <c r="AL29" s="52"/>
      <c r="AM29" s="52"/>
      <c r="AN29" s="51"/>
    </row>
    <row r="30" spans="1:40" ht="90">
      <c r="A30" s="46" t="s">
        <v>178</v>
      </c>
      <c r="B30" s="46" t="s">
        <v>162</v>
      </c>
      <c r="C30" s="47" t="s">
        <v>78</v>
      </c>
      <c r="D30" s="46" t="s">
        <v>180</v>
      </c>
      <c r="E30" s="48">
        <v>2022</v>
      </c>
      <c r="F30" s="48">
        <v>2026</v>
      </c>
      <c r="G30" s="48">
        <v>2022</v>
      </c>
      <c r="H30" s="48">
        <v>2026</v>
      </c>
      <c r="I30" s="51">
        <v>257501</v>
      </c>
      <c r="J30" s="52"/>
      <c r="K30" s="52"/>
      <c r="L30" s="51">
        <v>257501</v>
      </c>
      <c r="M30" s="49">
        <v>104710</v>
      </c>
      <c r="N30" s="52"/>
      <c r="O30" s="52"/>
      <c r="P30" s="51">
        <v>104710</v>
      </c>
      <c r="Q30" s="49">
        <v>991665</v>
      </c>
      <c r="R30" s="52"/>
      <c r="S30" s="52">
        <v>111584</v>
      </c>
      <c r="T30" s="51">
        <v>1103249</v>
      </c>
      <c r="U30" s="49">
        <v>223973</v>
      </c>
      <c r="V30" s="52"/>
      <c r="W30" s="52">
        <v>358021</v>
      </c>
      <c r="X30" s="51">
        <v>581994</v>
      </c>
      <c r="Y30" s="49">
        <v>0</v>
      </c>
      <c r="Z30" s="52"/>
      <c r="AA30" s="52">
        <v>244767</v>
      </c>
      <c r="AB30" s="51">
        <v>244767</v>
      </c>
      <c r="AC30" s="49">
        <v>0</v>
      </c>
      <c r="AD30" s="52"/>
      <c r="AE30" s="52"/>
      <c r="AF30" s="51">
        <v>0</v>
      </c>
      <c r="AG30" s="49">
        <v>0</v>
      </c>
      <c r="AH30" s="52"/>
      <c r="AI30" s="52"/>
      <c r="AJ30" s="51">
        <v>0</v>
      </c>
      <c r="AK30" s="49"/>
      <c r="AL30" s="52"/>
      <c r="AM30" s="52"/>
      <c r="AN30" s="51"/>
    </row>
    <row r="31" spans="1:40" ht="33.75">
      <c r="A31" s="46" t="s">
        <v>181</v>
      </c>
      <c r="B31" s="46" t="s">
        <v>162</v>
      </c>
      <c r="C31" s="47" t="s">
        <v>78</v>
      </c>
      <c r="D31" s="46" t="s">
        <v>182</v>
      </c>
      <c r="E31" s="48">
        <v>2024</v>
      </c>
      <c r="F31" s="48">
        <v>2027</v>
      </c>
      <c r="G31" s="48">
        <v>2024</v>
      </c>
      <c r="H31" s="48">
        <v>2027</v>
      </c>
      <c r="I31" s="51">
        <v>0</v>
      </c>
      <c r="J31" s="52"/>
      <c r="K31" s="52"/>
      <c r="L31" s="51">
        <v>0</v>
      </c>
      <c r="M31" s="49">
        <v>0</v>
      </c>
      <c r="N31" s="52"/>
      <c r="O31" s="52"/>
      <c r="P31" s="51">
        <v>0</v>
      </c>
      <c r="Q31" s="49">
        <v>2387280</v>
      </c>
      <c r="R31" s="52">
        <v>1841937</v>
      </c>
      <c r="S31" s="52"/>
      <c r="T31" s="51">
        <v>545343</v>
      </c>
      <c r="U31" s="49">
        <v>3065803</v>
      </c>
      <c r="V31" s="52">
        <v>2681209</v>
      </c>
      <c r="W31" s="52"/>
      <c r="X31" s="51">
        <v>384594</v>
      </c>
      <c r="Y31" s="49">
        <v>3101000</v>
      </c>
      <c r="Z31" s="52">
        <v>896089</v>
      </c>
      <c r="AA31" s="52"/>
      <c r="AB31" s="51">
        <v>2204911</v>
      </c>
      <c r="AC31" s="49">
        <v>3300000</v>
      </c>
      <c r="AD31" s="52"/>
      <c r="AE31" s="52"/>
      <c r="AF31" s="51">
        <v>3300000</v>
      </c>
      <c r="AG31" s="49">
        <v>0</v>
      </c>
      <c r="AH31" s="52"/>
      <c r="AI31" s="52"/>
      <c r="AJ31" s="51">
        <v>0</v>
      </c>
      <c r="AK31" s="49"/>
      <c r="AL31" s="52"/>
      <c r="AM31" s="52"/>
      <c r="AN31" s="51"/>
    </row>
    <row r="32" spans="1:40" ht="33.75">
      <c r="A32" s="46" t="s">
        <v>181</v>
      </c>
      <c r="B32" s="46" t="s">
        <v>162</v>
      </c>
      <c r="C32" s="47" t="s">
        <v>78</v>
      </c>
      <c r="D32" s="46" t="s">
        <v>183</v>
      </c>
      <c r="E32" s="48">
        <v>2022</v>
      </c>
      <c r="F32" s="48">
        <v>2024</v>
      </c>
      <c r="G32" s="48">
        <v>2022</v>
      </c>
      <c r="H32" s="48">
        <v>2026</v>
      </c>
      <c r="I32" s="51">
        <v>171379</v>
      </c>
      <c r="J32" s="52"/>
      <c r="K32" s="52"/>
      <c r="L32" s="51">
        <v>171379</v>
      </c>
      <c r="M32" s="49">
        <v>33004</v>
      </c>
      <c r="N32" s="52"/>
      <c r="O32" s="52"/>
      <c r="P32" s="51">
        <v>33004</v>
      </c>
      <c r="Q32" s="49">
        <v>213956</v>
      </c>
      <c r="R32" s="52"/>
      <c r="S32" s="52">
        <v>1841937</v>
      </c>
      <c r="T32" s="51">
        <v>2055893</v>
      </c>
      <c r="U32" s="49">
        <v>34197</v>
      </c>
      <c r="V32" s="52"/>
      <c r="W32" s="52">
        <v>2681209</v>
      </c>
      <c r="X32" s="51">
        <v>2715406</v>
      </c>
      <c r="Y32" s="49">
        <v>0</v>
      </c>
      <c r="Z32" s="52"/>
      <c r="AA32" s="52">
        <v>896089</v>
      </c>
      <c r="AB32" s="51">
        <v>896089</v>
      </c>
      <c r="AC32" s="49">
        <v>0</v>
      </c>
      <c r="AD32" s="52"/>
      <c r="AE32" s="52"/>
      <c r="AF32" s="51">
        <v>0</v>
      </c>
      <c r="AG32" s="49">
        <v>0</v>
      </c>
      <c r="AH32" s="52"/>
      <c r="AI32" s="52"/>
      <c r="AJ32" s="51">
        <v>0</v>
      </c>
      <c r="AK32" s="49"/>
      <c r="AL32" s="52"/>
      <c r="AM32" s="52"/>
      <c r="AN32" s="51"/>
    </row>
    <row r="33" spans="1:40" ht="33.75">
      <c r="A33" s="46" t="s">
        <v>155</v>
      </c>
      <c r="B33" s="46" t="s">
        <v>162</v>
      </c>
      <c r="C33" s="47" t="s">
        <v>78</v>
      </c>
      <c r="D33" s="46" t="s">
        <v>184</v>
      </c>
      <c r="E33" s="48">
        <v>2024</v>
      </c>
      <c r="F33" s="48">
        <v>2027</v>
      </c>
      <c r="G33" s="48">
        <v>2024</v>
      </c>
      <c r="H33" s="48">
        <v>2027</v>
      </c>
      <c r="I33" s="51">
        <v>0</v>
      </c>
      <c r="J33" s="52"/>
      <c r="K33" s="52"/>
      <c r="L33" s="51">
        <v>0</v>
      </c>
      <c r="M33" s="49">
        <v>0</v>
      </c>
      <c r="N33" s="52"/>
      <c r="O33" s="52"/>
      <c r="P33" s="51">
        <v>0</v>
      </c>
      <c r="Q33" s="49">
        <v>1407710</v>
      </c>
      <c r="R33" s="53">
        <v>415451</v>
      </c>
      <c r="S33" s="52"/>
      <c r="T33" s="51">
        <v>992259</v>
      </c>
      <c r="U33" s="49">
        <v>1728197</v>
      </c>
      <c r="V33" s="53">
        <v>250745</v>
      </c>
      <c r="W33" s="52"/>
      <c r="X33" s="51">
        <v>1477452</v>
      </c>
      <c r="Y33" s="49">
        <v>2101000</v>
      </c>
      <c r="Z33" s="53">
        <v>104237</v>
      </c>
      <c r="AA33" s="52"/>
      <c r="AB33" s="51">
        <v>1996763</v>
      </c>
      <c r="AC33" s="49">
        <v>2300000</v>
      </c>
      <c r="AD33" s="53"/>
      <c r="AE33" s="52"/>
      <c r="AF33" s="51">
        <v>2300000</v>
      </c>
      <c r="AG33" s="49">
        <v>0</v>
      </c>
      <c r="AH33" s="53"/>
      <c r="AI33" s="52"/>
      <c r="AJ33" s="51">
        <v>0</v>
      </c>
      <c r="AK33" s="49"/>
      <c r="AL33" s="53"/>
      <c r="AM33" s="52"/>
      <c r="AN33" s="51"/>
    </row>
    <row r="34" spans="1:40" ht="33.75">
      <c r="A34" s="46" t="s">
        <v>155</v>
      </c>
      <c r="B34" s="46" t="s">
        <v>162</v>
      </c>
      <c r="C34" s="47" t="s">
        <v>78</v>
      </c>
      <c r="D34" s="46" t="s">
        <v>185</v>
      </c>
      <c r="E34" s="48">
        <v>2022</v>
      </c>
      <c r="F34" s="48">
        <v>2025</v>
      </c>
      <c r="G34" s="48">
        <v>2022</v>
      </c>
      <c r="H34" s="48">
        <v>2026</v>
      </c>
      <c r="I34" s="51">
        <v>339350</v>
      </c>
      <c r="J34" s="52"/>
      <c r="K34" s="52"/>
      <c r="L34" s="51">
        <v>339350</v>
      </c>
      <c r="M34" s="49">
        <v>529139</v>
      </c>
      <c r="N34" s="52"/>
      <c r="O34" s="52"/>
      <c r="P34" s="51">
        <v>529139</v>
      </c>
      <c r="Q34" s="49">
        <v>672290</v>
      </c>
      <c r="R34" s="52"/>
      <c r="S34" s="52">
        <v>415451</v>
      </c>
      <c r="T34" s="51">
        <v>1087741</v>
      </c>
      <c r="U34" s="49">
        <v>301803</v>
      </c>
      <c r="V34" s="52"/>
      <c r="W34" s="52">
        <v>250745</v>
      </c>
      <c r="X34" s="51">
        <v>552548</v>
      </c>
      <c r="Y34" s="49">
        <v>0</v>
      </c>
      <c r="Z34" s="52"/>
      <c r="AA34" s="52">
        <v>104237</v>
      </c>
      <c r="AB34" s="51">
        <v>104237</v>
      </c>
      <c r="AC34" s="49">
        <v>0</v>
      </c>
      <c r="AD34" s="52"/>
      <c r="AE34" s="52"/>
      <c r="AF34" s="51">
        <v>0</v>
      </c>
      <c r="AG34" s="49">
        <v>0</v>
      </c>
      <c r="AH34" s="52"/>
      <c r="AI34" s="52"/>
      <c r="AJ34" s="51">
        <v>0</v>
      </c>
      <c r="AK34" s="49"/>
      <c r="AL34" s="52"/>
      <c r="AM34" s="52"/>
      <c r="AN34" s="51"/>
    </row>
    <row r="35" spans="1:40" ht="45">
      <c r="A35" s="46" t="s">
        <v>158</v>
      </c>
      <c r="B35" s="46" t="s">
        <v>162</v>
      </c>
      <c r="C35" s="47" t="s">
        <v>78</v>
      </c>
      <c r="D35" s="46" t="s">
        <v>186</v>
      </c>
      <c r="E35" s="48">
        <v>2024</v>
      </c>
      <c r="F35" s="48">
        <v>2027</v>
      </c>
      <c r="G35" s="48">
        <v>2024</v>
      </c>
      <c r="H35" s="48">
        <v>2027</v>
      </c>
      <c r="I35" s="51">
        <v>0</v>
      </c>
      <c r="J35" s="52"/>
      <c r="K35" s="52"/>
      <c r="L35" s="51">
        <v>0</v>
      </c>
      <c r="M35" s="49">
        <v>0</v>
      </c>
      <c r="N35" s="52"/>
      <c r="O35" s="52"/>
      <c r="P35" s="51">
        <v>0</v>
      </c>
      <c r="Q35" s="49">
        <v>254174</v>
      </c>
      <c r="R35" s="52">
        <v>28046</v>
      </c>
      <c r="S35" s="52"/>
      <c r="T35" s="51">
        <v>226128</v>
      </c>
      <c r="U35" s="49">
        <v>295314</v>
      </c>
      <c r="V35" s="52">
        <v>56092</v>
      </c>
      <c r="W35" s="52"/>
      <c r="X35" s="51">
        <v>239222</v>
      </c>
      <c r="Y35" s="49">
        <v>501000</v>
      </c>
      <c r="Z35" s="52">
        <v>28047</v>
      </c>
      <c r="AA35" s="52"/>
      <c r="AB35" s="51">
        <v>472953</v>
      </c>
      <c r="AC35" s="49">
        <v>700000</v>
      </c>
      <c r="AD35" s="52"/>
      <c r="AE35" s="52"/>
      <c r="AF35" s="51">
        <v>700000</v>
      </c>
      <c r="AG35" s="49">
        <v>0</v>
      </c>
      <c r="AH35" s="52"/>
      <c r="AI35" s="52"/>
      <c r="AJ35" s="51">
        <v>0</v>
      </c>
      <c r="AK35" s="49"/>
      <c r="AL35" s="52"/>
      <c r="AM35" s="52"/>
      <c r="AN35" s="51"/>
    </row>
    <row r="36" spans="1:40" ht="45">
      <c r="A36" s="46" t="s">
        <v>158</v>
      </c>
      <c r="B36" s="46" t="s">
        <v>162</v>
      </c>
      <c r="C36" s="47" t="s">
        <v>78</v>
      </c>
      <c r="D36" s="46" t="s">
        <v>187</v>
      </c>
      <c r="E36" s="48">
        <v>2023</v>
      </c>
      <c r="F36" s="48">
        <v>2025</v>
      </c>
      <c r="G36" s="48">
        <v>2023</v>
      </c>
      <c r="H36" s="48">
        <v>2026</v>
      </c>
      <c r="I36" s="51">
        <v>0</v>
      </c>
      <c r="J36" s="52"/>
      <c r="K36" s="52"/>
      <c r="L36" s="51">
        <v>0</v>
      </c>
      <c r="M36" s="49">
        <v>94012</v>
      </c>
      <c r="N36" s="52"/>
      <c r="O36" s="52"/>
      <c r="P36" s="51">
        <v>94012</v>
      </c>
      <c r="Q36" s="49">
        <v>265826</v>
      </c>
      <c r="R36" s="52"/>
      <c r="S36" s="52">
        <v>28046</v>
      </c>
      <c r="T36" s="51">
        <v>293872</v>
      </c>
      <c r="U36" s="49">
        <v>204686</v>
      </c>
      <c r="V36" s="52"/>
      <c r="W36" s="52">
        <v>56092</v>
      </c>
      <c r="X36" s="51">
        <v>260778</v>
      </c>
      <c r="Y36" s="49">
        <v>0</v>
      </c>
      <c r="Z36" s="52"/>
      <c r="AA36" s="52">
        <v>28047</v>
      </c>
      <c r="AB36" s="51">
        <v>28047</v>
      </c>
      <c r="AC36" s="49">
        <v>0</v>
      </c>
      <c r="AD36" s="52"/>
      <c r="AE36" s="52"/>
      <c r="AF36" s="51">
        <v>0</v>
      </c>
      <c r="AG36" s="49">
        <v>0</v>
      </c>
      <c r="AH36" s="52"/>
      <c r="AI36" s="52"/>
      <c r="AJ36" s="51">
        <v>0</v>
      </c>
      <c r="AK36" s="49"/>
      <c r="AL36" s="52"/>
      <c r="AM36" s="52"/>
      <c r="AN36" s="51"/>
    </row>
    <row r="37" spans="1:40" ht="33.75">
      <c r="A37" s="46" t="s">
        <v>155</v>
      </c>
      <c r="B37" s="46" t="s">
        <v>350</v>
      </c>
      <c r="C37" s="47" t="s">
        <v>62</v>
      </c>
      <c r="D37" s="46" t="s">
        <v>344</v>
      </c>
      <c r="E37" s="48">
        <v>2024</v>
      </c>
      <c r="F37" s="48">
        <v>2029</v>
      </c>
      <c r="G37" s="48">
        <v>2024</v>
      </c>
      <c r="H37" s="48">
        <v>2029</v>
      </c>
      <c r="I37" s="51">
        <v>0</v>
      </c>
      <c r="J37" s="51"/>
      <c r="K37" s="51"/>
      <c r="L37" s="51">
        <v>0</v>
      </c>
      <c r="M37" s="49">
        <v>0</v>
      </c>
      <c r="N37" s="51"/>
      <c r="O37" s="51"/>
      <c r="P37" s="51">
        <v>0</v>
      </c>
      <c r="Q37" s="49">
        <v>1093479</v>
      </c>
      <c r="R37" s="51">
        <v>0</v>
      </c>
      <c r="S37" s="51">
        <v>0</v>
      </c>
      <c r="T37" s="51">
        <v>1093479</v>
      </c>
      <c r="U37" s="49">
        <v>4905050</v>
      </c>
      <c r="V37" s="51">
        <v>0</v>
      </c>
      <c r="W37" s="51">
        <v>1000</v>
      </c>
      <c r="X37" s="51">
        <v>4906050</v>
      </c>
      <c r="Y37" s="49">
        <v>4254750</v>
      </c>
      <c r="Z37" s="51">
        <v>0</v>
      </c>
      <c r="AA37" s="51">
        <v>30000</v>
      </c>
      <c r="AB37" s="51">
        <v>4284750</v>
      </c>
      <c r="AC37" s="49">
        <v>2570000</v>
      </c>
      <c r="AD37" s="51">
        <v>0</v>
      </c>
      <c r="AE37" s="51">
        <v>0</v>
      </c>
      <c r="AF37" s="51">
        <v>2570000</v>
      </c>
      <c r="AG37" s="49">
        <v>1550000</v>
      </c>
      <c r="AH37" s="51">
        <v>0</v>
      </c>
      <c r="AI37" s="51">
        <v>0</v>
      </c>
      <c r="AJ37" s="51">
        <v>1550000</v>
      </c>
      <c r="AK37" s="49">
        <v>350000</v>
      </c>
      <c r="AL37" s="51">
        <v>0</v>
      </c>
      <c r="AM37" s="51">
        <v>0</v>
      </c>
      <c r="AN37" s="51">
        <v>350000</v>
      </c>
    </row>
    <row r="38" spans="1:40" ht="57" thickBot="1">
      <c r="A38" s="58" t="s">
        <v>345</v>
      </c>
      <c r="B38" s="58" t="s">
        <v>346</v>
      </c>
      <c r="C38" s="59" t="s">
        <v>62</v>
      </c>
      <c r="D38" s="58" t="s">
        <v>347</v>
      </c>
      <c r="E38" s="65"/>
      <c r="F38" s="65"/>
      <c r="G38" s="65">
        <v>2024</v>
      </c>
      <c r="H38" s="65">
        <v>2025</v>
      </c>
      <c r="I38" s="62">
        <v>0</v>
      </c>
      <c r="J38" s="62"/>
      <c r="K38" s="62"/>
      <c r="L38" s="62">
        <v>0</v>
      </c>
      <c r="M38" s="60">
        <v>0</v>
      </c>
      <c r="N38" s="62"/>
      <c r="O38" s="62"/>
      <c r="P38" s="62">
        <v>0</v>
      </c>
      <c r="Q38" s="60">
        <v>0</v>
      </c>
      <c r="R38" s="62"/>
      <c r="S38" s="62">
        <v>87500</v>
      </c>
      <c r="T38" s="62">
        <v>87500</v>
      </c>
      <c r="U38" s="60">
        <v>0</v>
      </c>
      <c r="V38" s="62"/>
      <c r="W38" s="62">
        <v>87000</v>
      </c>
      <c r="X38" s="62">
        <v>87000</v>
      </c>
      <c r="Y38" s="60">
        <v>0</v>
      </c>
      <c r="Z38" s="62"/>
      <c r="AA38" s="62"/>
      <c r="AB38" s="62">
        <v>0</v>
      </c>
      <c r="AC38" s="60">
        <v>0</v>
      </c>
      <c r="AD38" s="62"/>
      <c r="AE38" s="62"/>
      <c r="AF38" s="62">
        <v>0</v>
      </c>
      <c r="AG38" s="60">
        <v>0</v>
      </c>
      <c r="AH38" s="62"/>
      <c r="AI38" s="62"/>
      <c r="AJ38" s="62">
        <v>0</v>
      </c>
      <c r="AK38" s="60"/>
      <c r="AL38" s="62"/>
      <c r="AM38" s="62"/>
      <c r="AN38" s="62"/>
    </row>
    <row r="39" spans="1:40" ht="37.9" customHeight="1" thickBot="1">
      <c r="A39" s="187" t="s">
        <v>3</v>
      </c>
      <c r="B39" s="188"/>
      <c r="C39" s="188"/>
      <c r="D39" s="188"/>
      <c r="E39" s="188"/>
      <c r="F39" s="188"/>
      <c r="G39" s="188"/>
      <c r="H39" s="188"/>
      <c r="I39" s="63">
        <f>SUM(I14:I38)</f>
        <v>1335041</v>
      </c>
      <c r="J39" s="63">
        <f t="shared" ref="J39:AJ39" si="0">SUM(J14:J38)</f>
        <v>0</v>
      </c>
      <c r="K39" s="63">
        <f t="shared" si="0"/>
        <v>0</v>
      </c>
      <c r="L39" s="63">
        <f t="shared" si="0"/>
        <v>1335041</v>
      </c>
      <c r="M39" s="63">
        <f t="shared" si="0"/>
        <v>22737567</v>
      </c>
      <c r="N39" s="63">
        <f t="shared" si="0"/>
        <v>171546</v>
      </c>
      <c r="O39" s="63">
        <f t="shared" si="0"/>
        <v>0</v>
      </c>
      <c r="P39" s="63">
        <f t="shared" si="0"/>
        <v>22566021</v>
      </c>
      <c r="Q39" s="63">
        <f t="shared" si="0"/>
        <v>69102097</v>
      </c>
      <c r="R39" s="63">
        <f t="shared" si="0"/>
        <v>6997236</v>
      </c>
      <c r="S39" s="63">
        <f t="shared" si="0"/>
        <v>7316790</v>
      </c>
      <c r="T39" s="63">
        <f t="shared" si="0"/>
        <v>69421651</v>
      </c>
      <c r="U39" s="63">
        <f t="shared" si="0"/>
        <v>63527650</v>
      </c>
      <c r="V39" s="63">
        <f t="shared" si="0"/>
        <v>5114521</v>
      </c>
      <c r="W39" s="63">
        <f t="shared" si="0"/>
        <v>14885167</v>
      </c>
      <c r="X39" s="63">
        <f t="shared" si="0"/>
        <v>73298296</v>
      </c>
      <c r="Y39" s="63">
        <f t="shared" si="0"/>
        <v>42749533</v>
      </c>
      <c r="Z39" s="63">
        <f t="shared" si="0"/>
        <v>1599978</v>
      </c>
      <c r="AA39" s="63">
        <f t="shared" si="0"/>
        <v>3045100</v>
      </c>
      <c r="AB39" s="63">
        <f t="shared" si="0"/>
        <v>44194655</v>
      </c>
      <c r="AC39" s="63">
        <f t="shared" si="0"/>
        <v>30586400</v>
      </c>
      <c r="AD39" s="63">
        <f t="shared" si="0"/>
        <v>0</v>
      </c>
      <c r="AE39" s="63">
        <f t="shared" si="0"/>
        <v>2392086</v>
      </c>
      <c r="AF39" s="63">
        <f t="shared" si="0"/>
        <v>32978486</v>
      </c>
      <c r="AG39" s="63">
        <f t="shared" si="0"/>
        <v>1550000</v>
      </c>
      <c r="AH39" s="63">
        <f t="shared" si="0"/>
        <v>0</v>
      </c>
      <c r="AI39" s="63">
        <f t="shared" si="0"/>
        <v>1268186</v>
      </c>
      <c r="AJ39" s="63">
        <f t="shared" si="0"/>
        <v>2818186</v>
      </c>
      <c r="AK39" s="63">
        <f>SUM(AK14:AK38)</f>
        <v>350000</v>
      </c>
      <c r="AL39" s="63">
        <f>SUM(AL14:AL38)</f>
        <v>0</v>
      </c>
      <c r="AM39" s="63">
        <f>SUM(AM14:AM38)</f>
        <v>0</v>
      </c>
      <c r="AN39" s="64">
        <f>SUM(AN14:AN38)</f>
        <v>350000</v>
      </c>
    </row>
    <row r="40" spans="1:40" ht="56.45" customHeight="1">
      <c r="A40" s="1"/>
      <c r="B40" s="14"/>
      <c r="C40" s="15"/>
      <c r="D40" s="1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AF40" s="1"/>
      <c r="AG40" s="1"/>
    </row>
    <row r="41" spans="1:40" ht="41.45" customHeight="1">
      <c r="A41" s="1"/>
      <c r="B41" s="14"/>
      <c r="C41" s="17" t="s">
        <v>4</v>
      </c>
      <c r="D41" s="11"/>
      <c r="E41" s="1"/>
      <c r="F41" s="1"/>
      <c r="G41" s="1"/>
      <c r="H41" s="1"/>
      <c r="I41" s="1"/>
      <c r="J41" s="1"/>
      <c r="K41" s="1"/>
      <c r="L41" s="1"/>
      <c r="M41" s="1"/>
      <c r="N41" s="186" t="s">
        <v>5</v>
      </c>
      <c r="O41" s="186"/>
      <c r="AF41" s="186" t="s">
        <v>5</v>
      </c>
      <c r="AG41" s="186"/>
    </row>
  </sheetData>
  <mergeCells count="66">
    <mergeCell ref="A39:H39"/>
    <mergeCell ref="B3:P3"/>
    <mergeCell ref="B4:P4"/>
    <mergeCell ref="B5:P5"/>
    <mergeCell ref="N41:O41"/>
    <mergeCell ref="AF41:AG41"/>
    <mergeCell ref="V10:V13"/>
    <mergeCell ref="W10:W13"/>
    <mergeCell ref="Z10:Z13"/>
    <mergeCell ref="AA10:AA13"/>
    <mergeCell ref="AK8:AN8"/>
    <mergeCell ref="AK9:AK13"/>
    <mergeCell ref="AL9:AM9"/>
    <mergeCell ref="AN9:AN13"/>
    <mergeCell ref="AL10:AL13"/>
    <mergeCell ref="AM10:AM13"/>
    <mergeCell ref="AF9:AF13"/>
    <mergeCell ref="AG9:AG13"/>
    <mergeCell ref="AH9:AI9"/>
    <mergeCell ref="AJ9:AJ13"/>
    <mergeCell ref="AH10:AH13"/>
    <mergeCell ref="AI10:AI13"/>
    <mergeCell ref="J10:J13"/>
    <mergeCell ref="K10:K13"/>
    <mergeCell ref="N10:N13"/>
    <mergeCell ref="O10:O13"/>
    <mergeCell ref="R10:R13"/>
    <mergeCell ref="S10:S13"/>
    <mergeCell ref="X9:X13"/>
    <mergeCell ref="Y9:Y13"/>
    <mergeCell ref="Z9:AA9"/>
    <mergeCell ref="AB9:AB13"/>
    <mergeCell ref="AC9:AC13"/>
    <mergeCell ref="AD9:AE9"/>
    <mergeCell ref="AD10:AD13"/>
    <mergeCell ref="AE10:AE13"/>
    <mergeCell ref="Y8:AB8"/>
    <mergeCell ref="AC8:AF8"/>
    <mergeCell ref="AG8:AJ8"/>
    <mergeCell ref="I9:I13"/>
    <mergeCell ref="J9:K9"/>
    <mergeCell ref="L9:L13"/>
    <mergeCell ref="M9:M13"/>
    <mergeCell ref="N9:O9"/>
    <mergeCell ref="P9:P13"/>
    <mergeCell ref="Q9:Q13"/>
    <mergeCell ref="G10:G13"/>
    <mergeCell ref="H10:H13"/>
    <mergeCell ref="I8:L8"/>
    <mergeCell ref="M8:P8"/>
    <mergeCell ref="Q8:T8"/>
    <mergeCell ref="U8:X8"/>
    <mergeCell ref="R9:S9"/>
    <mergeCell ref="T9:T13"/>
    <mergeCell ref="U9:U13"/>
    <mergeCell ref="V9:W9"/>
    <mergeCell ref="A8:A13"/>
    <mergeCell ref="B8:C9"/>
    <mergeCell ref="D8:D9"/>
    <mergeCell ref="E8:F9"/>
    <mergeCell ref="G8:H9"/>
    <mergeCell ref="B10:B13"/>
    <mergeCell ref="C10:C13"/>
    <mergeCell ref="D10:D13"/>
    <mergeCell ref="E10:E13"/>
    <mergeCell ref="F10:F13"/>
  </mergeCells>
  <pageMargins left="0" right="0" top="0" bottom="0" header="0" footer="0"/>
  <pageSetup paperSize="9" scale="56" orientation="landscape" verticalDpi="0" r:id="rId1"/>
  <headerFooter>
    <oddFooter>&amp;C&amp;P</oddFooter>
  </headerFooter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T38"/>
  <sheetViews>
    <sheetView topLeftCell="A26" zoomScaleNormal="100" zoomScaleSheetLayoutView="78" workbookViewId="0">
      <selection activeCell="P39" sqref="P39"/>
    </sheetView>
  </sheetViews>
  <sheetFormatPr defaultRowHeight="11.25"/>
  <cols>
    <col min="1" max="1" width="16.85546875" style="3" customWidth="1"/>
    <col min="2" max="2" width="7.42578125" style="1" customWidth="1"/>
    <col min="3" max="3" width="6.42578125" style="1" customWidth="1"/>
    <col min="4" max="4" width="7.28515625" style="1" customWidth="1"/>
    <col min="5" max="5" width="5.28515625" style="1" customWidth="1"/>
    <col min="6" max="6" width="9" style="1" customWidth="1"/>
    <col min="7" max="7" width="23.85546875" style="1" customWidth="1"/>
    <col min="8" max="8" width="9.140625" style="1" customWidth="1"/>
    <col min="9" max="9" width="9" style="1" customWidth="1"/>
    <col min="10" max="10" width="11.5703125" style="1" customWidth="1"/>
    <col min="11" max="11" width="12.7109375" style="1" customWidth="1"/>
    <col min="12" max="12" width="9" style="1" customWidth="1"/>
    <col min="13" max="13" width="8.42578125" style="1" customWidth="1"/>
    <col min="14" max="14" width="11.42578125" style="1" customWidth="1"/>
    <col min="15" max="15" width="11" style="1" customWidth="1"/>
    <col min="16" max="16" width="9.140625" style="1"/>
    <col min="17" max="17" width="8.5703125" style="1" customWidth="1"/>
    <col min="18" max="18" width="11.5703125" style="1" customWidth="1"/>
    <col min="19" max="19" width="11.85546875" style="1" customWidth="1"/>
    <col min="20" max="20" width="12.140625" style="1" customWidth="1"/>
    <col min="21" max="16384" width="9.140625" style="1"/>
  </cols>
  <sheetData>
    <row r="1" spans="1:20">
      <c r="K1" s="4"/>
      <c r="N1" s="118"/>
    </row>
    <row r="3" spans="1:20" ht="27.75" customHeight="1">
      <c r="A3" s="227" t="s">
        <v>42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20" ht="27.75" customHeight="1">
      <c r="A4" s="5"/>
      <c r="B4" s="5"/>
      <c r="C4" s="5"/>
      <c r="D4" s="5"/>
      <c r="E4" s="225" t="s">
        <v>44</v>
      </c>
      <c r="F4" s="225"/>
      <c r="G4" s="225"/>
      <c r="H4" s="225"/>
      <c r="I4" s="225"/>
      <c r="J4" s="5"/>
      <c r="K4" s="5"/>
      <c r="L4" s="5"/>
      <c r="M4" s="5"/>
      <c r="N4" s="5"/>
      <c r="O4" s="5"/>
      <c r="P4" s="5"/>
    </row>
    <row r="5" spans="1:20" ht="15.75" customHeight="1">
      <c r="A5" s="1"/>
      <c r="B5" s="6"/>
      <c r="C5" s="6"/>
      <c r="D5" s="6"/>
      <c r="E5" s="6"/>
      <c r="F5" s="225" t="s">
        <v>43</v>
      </c>
      <c r="G5" s="225"/>
      <c r="H5" s="225"/>
      <c r="I5" s="6"/>
      <c r="J5" s="6"/>
      <c r="K5" s="6"/>
      <c r="L5" s="6"/>
      <c r="M5" s="6"/>
      <c r="N5" s="6"/>
      <c r="O5" s="6"/>
      <c r="P5" s="6"/>
    </row>
    <row r="6" spans="1:20" ht="15.75" customHeight="1">
      <c r="A6" s="1"/>
      <c r="B6" s="6"/>
      <c r="C6" s="6"/>
      <c r="D6" s="6"/>
      <c r="E6" s="23"/>
      <c r="F6" s="220" t="s">
        <v>67</v>
      </c>
      <c r="G6" s="220"/>
      <c r="H6" s="220"/>
      <c r="I6" s="23"/>
      <c r="J6" s="6"/>
      <c r="K6" s="6"/>
      <c r="L6" s="6"/>
      <c r="M6" s="6"/>
      <c r="N6" s="6"/>
      <c r="O6" s="6"/>
      <c r="P6" s="6"/>
    </row>
    <row r="7" spans="1:20" ht="15.75" customHeight="1">
      <c r="A7" s="1"/>
      <c r="B7" s="6"/>
      <c r="C7" s="6"/>
      <c r="D7" s="6"/>
      <c r="E7" s="23"/>
      <c r="F7" s="22"/>
      <c r="G7" s="22"/>
      <c r="H7" s="22"/>
      <c r="I7" s="23"/>
      <c r="J7" s="6"/>
      <c r="K7" s="6"/>
      <c r="L7" s="6"/>
      <c r="M7" s="6"/>
      <c r="N7" s="6"/>
      <c r="O7" s="6"/>
      <c r="P7" s="6"/>
    </row>
    <row r="8" spans="1:20" ht="15.75" customHeight="1">
      <c r="A8" s="1"/>
      <c r="B8" s="6"/>
      <c r="C8" s="6"/>
      <c r="D8" s="6"/>
      <c r="E8" s="23"/>
      <c r="F8" s="220" t="s">
        <v>26</v>
      </c>
      <c r="G8" s="220"/>
      <c r="H8" s="220"/>
      <c r="I8" s="23"/>
      <c r="J8" s="6"/>
      <c r="K8" s="6"/>
      <c r="L8" s="6"/>
      <c r="M8" s="6"/>
      <c r="N8" s="6"/>
      <c r="O8" s="6"/>
      <c r="P8" s="6"/>
    </row>
    <row r="9" spans="1:20" ht="15.75" customHeight="1">
      <c r="A9" s="1"/>
      <c r="B9" s="6"/>
      <c r="C9" s="6"/>
      <c r="D9" s="6"/>
      <c r="E9" s="23"/>
      <c r="F9" s="220" t="s">
        <v>27</v>
      </c>
      <c r="G9" s="220"/>
      <c r="H9" s="220"/>
      <c r="I9" s="23"/>
      <c r="J9" s="6"/>
      <c r="K9" s="6"/>
      <c r="L9" s="6"/>
      <c r="M9" s="6"/>
      <c r="N9" s="6"/>
      <c r="O9" s="6"/>
      <c r="P9" s="6"/>
    </row>
    <row r="10" spans="1:20" ht="26.25" customHeight="1">
      <c r="A10" s="1"/>
      <c r="B10" s="6"/>
      <c r="C10" s="6"/>
      <c r="D10" s="6"/>
      <c r="E10" s="220" t="s">
        <v>20</v>
      </c>
      <c r="F10" s="220"/>
      <c r="G10" s="220"/>
      <c r="H10" s="220"/>
      <c r="I10" s="220"/>
      <c r="J10" s="6"/>
      <c r="K10" s="6"/>
      <c r="L10" s="6"/>
      <c r="M10" s="6"/>
      <c r="N10" s="6"/>
      <c r="O10" s="6"/>
      <c r="P10" s="6"/>
    </row>
    <row r="11" spans="1:20" ht="15.75" customHeight="1">
      <c r="A11" s="1"/>
      <c r="B11" s="6"/>
      <c r="C11" s="6"/>
      <c r="D11" s="6"/>
      <c r="E11" s="22"/>
      <c r="F11" s="220" t="s">
        <v>28</v>
      </c>
      <c r="G11" s="220"/>
      <c r="H11" s="220"/>
      <c r="I11" s="23"/>
      <c r="J11" s="6"/>
      <c r="K11" s="6"/>
      <c r="L11" s="6"/>
      <c r="M11" s="6"/>
      <c r="N11" s="6"/>
      <c r="O11" s="6"/>
      <c r="P11" s="6"/>
    </row>
    <row r="12" spans="1:20" ht="15.75" customHeight="1">
      <c r="A12" s="1"/>
      <c r="B12" s="6"/>
      <c r="C12" s="6"/>
      <c r="D12" s="6"/>
      <c r="E12" s="22"/>
      <c r="F12" s="220" t="s">
        <v>19</v>
      </c>
      <c r="G12" s="220"/>
      <c r="H12" s="220"/>
      <c r="I12" s="23"/>
      <c r="J12" s="6"/>
      <c r="K12" s="6"/>
      <c r="L12" s="6"/>
      <c r="M12" s="6"/>
      <c r="N12" s="6"/>
      <c r="O12" s="6"/>
      <c r="P12" s="6"/>
    </row>
    <row r="13" spans="1:20" ht="12" thickBot="1">
      <c r="L13" s="7"/>
      <c r="P13" s="7" t="s">
        <v>31</v>
      </c>
    </row>
    <row r="14" spans="1:20" s="8" customFormat="1" ht="24" customHeight="1">
      <c r="A14" s="228" t="s">
        <v>32</v>
      </c>
      <c r="B14" s="229"/>
      <c r="C14" s="203" t="s">
        <v>33</v>
      </c>
      <c r="D14" s="207"/>
      <c r="E14" s="204"/>
      <c r="F14" s="218" t="s">
        <v>34</v>
      </c>
      <c r="G14" s="203" t="s">
        <v>35</v>
      </c>
      <c r="H14" s="204"/>
      <c r="I14" s="200" t="s">
        <v>79</v>
      </c>
      <c r="J14" s="201"/>
      <c r="K14" s="201"/>
      <c r="L14" s="202"/>
      <c r="M14" s="200" t="s">
        <v>80</v>
      </c>
      <c r="N14" s="201"/>
      <c r="O14" s="201"/>
      <c r="P14" s="202"/>
      <c r="Q14" s="200" t="s">
        <v>90</v>
      </c>
      <c r="R14" s="201"/>
      <c r="S14" s="201"/>
      <c r="T14" s="221"/>
    </row>
    <row r="15" spans="1:20" s="8" customFormat="1" ht="18" customHeight="1">
      <c r="A15" s="230"/>
      <c r="B15" s="231"/>
      <c r="C15" s="205"/>
      <c r="D15" s="208"/>
      <c r="E15" s="206"/>
      <c r="F15" s="219"/>
      <c r="G15" s="205"/>
      <c r="H15" s="206"/>
      <c r="I15" s="195" t="s">
        <v>141</v>
      </c>
      <c r="J15" s="198" t="s">
        <v>36</v>
      </c>
      <c r="K15" s="199"/>
      <c r="L15" s="195" t="s">
        <v>37</v>
      </c>
      <c r="M15" s="195" t="s">
        <v>141</v>
      </c>
      <c r="N15" s="198" t="s">
        <v>36</v>
      </c>
      <c r="O15" s="199"/>
      <c r="P15" s="195" t="s">
        <v>37</v>
      </c>
      <c r="Q15" s="195" t="s">
        <v>141</v>
      </c>
      <c r="R15" s="198" t="s">
        <v>36</v>
      </c>
      <c r="S15" s="199"/>
      <c r="T15" s="222" t="s">
        <v>37</v>
      </c>
    </row>
    <row r="16" spans="1:20" s="8" customFormat="1" ht="19.5" customHeight="1">
      <c r="A16" s="235" t="s">
        <v>17</v>
      </c>
      <c r="B16" s="195" t="s">
        <v>29</v>
      </c>
      <c r="C16" s="9" t="s">
        <v>38</v>
      </c>
      <c r="D16" s="9" t="s">
        <v>9</v>
      </c>
      <c r="E16" s="9" t="s">
        <v>10</v>
      </c>
      <c r="F16" s="195" t="s">
        <v>39</v>
      </c>
      <c r="G16" s="195" t="s">
        <v>30</v>
      </c>
      <c r="H16" s="195" t="s">
        <v>29</v>
      </c>
      <c r="I16" s="196"/>
      <c r="J16" s="195" t="s">
        <v>11</v>
      </c>
      <c r="K16" s="195" t="s">
        <v>12</v>
      </c>
      <c r="L16" s="196"/>
      <c r="M16" s="196"/>
      <c r="N16" s="195" t="s">
        <v>11</v>
      </c>
      <c r="O16" s="195" t="s">
        <v>12</v>
      </c>
      <c r="P16" s="196"/>
      <c r="Q16" s="196"/>
      <c r="R16" s="195" t="s">
        <v>11</v>
      </c>
      <c r="S16" s="195" t="s">
        <v>12</v>
      </c>
      <c r="T16" s="223"/>
    </row>
    <row r="17" spans="1:20" s="10" customFormat="1" ht="19.5" customHeight="1">
      <c r="A17" s="236"/>
      <c r="B17" s="196"/>
      <c r="C17" s="212" t="s">
        <v>22</v>
      </c>
      <c r="D17" s="213"/>
      <c r="E17" s="214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223"/>
    </row>
    <row r="18" spans="1:20" ht="19.5" customHeight="1" thickBot="1">
      <c r="A18" s="237"/>
      <c r="B18" s="197"/>
      <c r="C18" s="232" t="s">
        <v>21</v>
      </c>
      <c r="D18" s="233"/>
      <c r="E18" s="234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224"/>
    </row>
    <row r="19" spans="1:20" ht="39.75" customHeight="1">
      <c r="A19" s="31" t="s">
        <v>68</v>
      </c>
      <c r="B19" s="19" t="s">
        <v>62</v>
      </c>
      <c r="C19" s="215" t="s">
        <v>93</v>
      </c>
      <c r="D19" s="216"/>
      <c r="E19" s="217"/>
      <c r="F19" s="19" t="s">
        <v>118</v>
      </c>
      <c r="G19" s="32" t="s">
        <v>65</v>
      </c>
      <c r="H19" s="19" t="s">
        <v>66</v>
      </c>
      <c r="I19" s="33">
        <v>0</v>
      </c>
      <c r="J19" s="33">
        <v>0</v>
      </c>
      <c r="K19" s="33">
        <v>76118</v>
      </c>
      <c r="L19" s="34">
        <f t="shared" ref="L19:L24" si="0">I19-J19+K19</f>
        <v>76118</v>
      </c>
      <c r="M19" s="34">
        <v>0</v>
      </c>
      <c r="N19" s="34">
        <v>0</v>
      </c>
      <c r="O19" s="34">
        <v>155748</v>
      </c>
      <c r="P19" s="34">
        <f t="shared" ref="P19:P24" si="1">M19-N19+O19</f>
        <v>155748</v>
      </c>
      <c r="Q19" s="34">
        <v>0</v>
      </c>
      <c r="R19" s="34">
        <v>0</v>
      </c>
      <c r="S19" s="34">
        <v>84012</v>
      </c>
      <c r="T19" s="35">
        <f t="shared" ref="T19:T24" si="2">Q19-R19+S19</f>
        <v>84012</v>
      </c>
    </row>
    <row r="20" spans="1:20" ht="39.75" customHeight="1">
      <c r="A20" s="31" t="s">
        <v>68</v>
      </c>
      <c r="B20" s="20" t="s">
        <v>62</v>
      </c>
      <c r="C20" s="192" t="s">
        <v>94</v>
      </c>
      <c r="D20" s="193"/>
      <c r="E20" s="194"/>
      <c r="F20" s="20" t="s">
        <v>118</v>
      </c>
      <c r="G20" s="21" t="s">
        <v>65</v>
      </c>
      <c r="H20" s="20" t="s">
        <v>66</v>
      </c>
      <c r="I20" s="36">
        <v>0</v>
      </c>
      <c r="J20" s="36">
        <v>0</v>
      </c>
      <c r="K20" s="36">
        <v>22841</v>
      </c>
      <c r="L20" s="37">
        <f t="shared" si="0"/>
        <v>22841</v>
      </c>
      <c r="M20" s="37">
        <v>0</v>
      </c>
      <c r="N20" s="37">
        <v>0</v>
      </c>
      <c r="O20" s="37">
        <v>46742</v>
      </c>
      <c r="P20" s="34">
        <f t="shared" si="1"/>
        <v>46742</v>
      </c>
      <c r="Q20" s="37">
        <v>0</v>
      </c>
      <c r="R20" s="37">
        <v>0</v>
      </c>
      <c r="S20" s="37">
        <v>25208</v>
      </c>
      <c r="T20" s="35">
        <f t="shared" si="2"/>
        <v>25208</v>
      </c>
    </row>
    <row r="21" spans="1:20" ht="39.75" customHeight="1">
      <c r="A21" s="31" t="s">
        <v>68</v>
      </c>
      <c r="B21" s="20" t="s">
        <v>62</v>
      </c>
      <c r="C21" s="192" t="s">
        <v>93</v>
      </c>
      <c r="D21" s="193"/>
      <c r="E21" s="194"/>
      <c r="F21" s="20" t="s">
        <v>128</v>
      </c>
      <c r="G21" s="21" t="s">
        <v>65</v>
      </c>
      <c r="H21" s="20" t="s">
        <v>66</v>
      </c>
      <c r="I21" s="36">
        <v>0</v>
      </c>
      <c r="J21" s="36">
        <v>0</v>
      </c>
      <c r="K21" s="36">
        <v>61446</v>
      </c>
      <c r="L21" s="37">
        <f t="shared" si="0"/>
        <v>61446</v>
      </c>
      <c r="M21" s="37">
        <v>0</v>
      </c>
      <c r="N21" s="37">
        <v>0</v>
      </c>
      <c r="O21" s="37">
        <v>79064</v>
      </c>
      <c r="P21" s="71">
        <f t="shared" si="1"/>
        <v>79064</v>
      </c>
      <c r="Q21" s="37">
        <v>0</v>
      </c>
      <c r="R21" s="37">
        <v>0</v>
      </c>
      <c r="S21" s="37">
        <v>42796</v>
      </c>
      <c r="T21" s="35">
        <f t="shared" si="2"/>
        <v>42796</v>
      </c>
    </row>
    <row r="22" spans="1:20" ht="39.75" customHeight="1">
      <c r="A22" s="31" t="s">
        <v>68</v>
      </c>
      <c r="B22" s="20" t="s">
        <v>62</v>
      </c>
      <c r="C22" s="192" t="s">
        <v>94</v>
      </c>
      <c r="D22" s="193"/>
      <c r="E22" s="194"/>
      <c r="F22" s="20" t="s">
        <v>128</v>
      </c>
      <c r="G22" s="21" t="s">
        <v>65</v>
      </c>
      <c r="H22" s="20" t="s">
        <v>66</v>
      </c>
      <c r="I22" s="36">
        <v>0</v>
      </c>
      <c r="J22" s="36">
        <v>0</v>
      </c>
      <c r="K22" s="36">
        <v>18436</v>
      </c>
      <c r="L22" s="37">
        <f t="shared" si="0"/>
        <v>18436</v>
      </c>
      <c r="M22" s="37">
        <v>0</v>
      </c>
      <c r="N22" s="37">
        <v>0</v>
      </c>
      <c r="O22" s="37">
        <v>23724</v>
      </c>
      <c r="P22" s="34">
        <f t="shared" si="1"/>
        <v>23724</v>
      </c>
      <c r="Q22" s="37">
        <v>0</v>
      </c>
      <c r="R22" s="37">
        <v>0</v>
      </c>
      <c r="S22" s="37">
        <v>12873</v>
      </c>
      <c r="T22" s="35">
        <f t="shared" si="2"/>
        <v>12873</v>
      </c>
    </row>
    <row r="23" spans="1:20" ht="39.75" customHeight="1">
      <c r="A23" s="31" t="s">
        <v>68</v>
      </c>
      <c r="B23" s="20" t="s">
        <v>62</v>
      </c>
      <c r="C23" s="192" t="s">
        <v>93</v>
      </c>
      <c r="D23" s="193"/>
      <c r="E23" s="194"/>
      <c r="F23" s="20" t="s">
        <v>131</v>
      </c>
      <c r="G23" s="21" t="s">
        <v>65</v>
      </c>
      <c r="H23" s="20" t="s">
        <v>66</v>
      </c>
      <c r="I23" s="36">
        <v>0</v>
      </c>
      <c r="J23" s="36">
        <v>0</v>
      </c>
      <c r="K23" s="36">
        <v>103264</v>
      </c>
      <c r="L23" s="37">
        <f t="shared" si="0"/>
        <v>103264</v>
      </c>
      <c r="M23" s="37">
        <v>0</v>
      </c>
      <c r="N23" s="37">
        <v>0</v>
      </c>
      <c r="O23" s="37">
        <v>42563</v>
      </c>
      <c r="P23" s="34">
        <f t="shared" si="1"/>
        <v>42563</v>
      </c>
      <c r="Q23" s="37">
        <v>0</v>
      </c>
      <c r="R23" s="37">
        <v>0</v>
      </c>
      <c r="S23" s="37">
        <v>26096</v>
      </c>
      <c r="T23" s="35">
        <f t="shared" si="2"/>
        <v>26096</v>
      </c>
    </row>
    <row r="24" spans="1:20" ht="39.75" customHeight="1">
      <c r="A24" s="31" t="s">
        <v>68</v>
      </c>
      <c r="B24" s="20" t="s">
        <v>62</v>
      </c>
      <c r="C24" s="192" t="s">
        <v>94</v>
      </c>
      <c r="D24" s="193"/>
      <c r="E24" s="194"/>
      <c r="F24" s="20" t="s">
        <v>131</v>
      </c>
      <c r="G24" s="21" t="s">
        <v>65</v>
      </c>
      <c r="H24" s="20" t="s">
        <v>66</v>
      </c>
      <c r="I24" s="36">
        <v>0</v>
      </c>
      <c r="J24" s="36">
        <v>0</v>
      </c>
      <c r="K24" s="36">
        <v>30981</v>
      </c>
      <c r="L24" s="37">
        <f t="shared" si="0"/>
        <v>30981</v>
      </c>
      <c r="M24" s="37">
        <v>0</v>
      </c>
      <c r="N24" s="37">
        <v>0</v>
      </c>
      <c r="O24" s="37">
        <v>12771</v>
      </c>
      <c r="P24" s="34">
        <f t="shared" si="1"/>
        <v>12771</v>
      </c>
      <c r="Q24" s="37">
        <v>0</v>
      </c>
      <c r="R24" s="37">
        <v>0</v>
      </c>
      <c r="S24" s="37">
        <v>7829</v>
      </c>
      <c r="T24" s="35">
        <f t="shared" si="2"/>
        <v>7829</v>
      </c>
    </row>
    <row r="25" spans="1:20" ht="39.75" customHeight="1">
      <c r="A25" s="31" t="s">
        <v>142</v>
      </c>
      <c r="B25" s="20" t="s">
        <v>62</v>
      </c>
      <c r="C25" s="192" t="s">
        <v>93</v>
      </c>
      <c r="D25" s="193"/>
      <c r="E25" s="194"/>
      <c r="F25" s="20" t="s">
        <v>143</v>
      </c>
      <c r="G25" s="21" t="s">
        <v>65</v>
      </c>
      <c r="H25" s="20" t="s">
        <v>66</v>
      </c>
      <c r="I25" s="36">
        <v>0</v>
      </c>
      <c r="J25" s="36">
        <v>0</v>
      </c>
      <c r="K25" s="36">
        <v>161920</v>
      </c>
      <c r="L25" s="37">
        <f>I25-J25+K25</f>
        <v>161920</v>
      </c>
      <c r="M25" s="37">
        <v>0</v>
      </c>
      <c r="N25" s="37">
        <v>0</v>
      </c>
      <c r="O25" s="37">
        <v>86584</v>
      </c>
      <c r="P25" s="34">
        <f>M25-N25+O25</f>
        <v>86584</v>
      </c>
      <c r="Q25" s="37">
        <v>0</v>
      </c>
      <c r="R25" s="37">
        <v>0</v>
      </c>
      <c r="S25" s="37">
        <v>51626</v>
      </c>
      <c r="T25" s="35">
        <f>Q25-R25+S25</f>
        <v>51626</v>
      </c>
    </row>
    <row r="26" spans="1:20" ht="39.75" customHeight="1" thickBot="1">
      <c r="A26" s="31" t="s">
        <v>142</v>
      </c>
      <c r="B26" s="20" t="s">
        <v>62</v>
      </c>
      <c r="C26" s="192" t="s">
        <v>94</v>
      </c>
      <c r="D26" s="193"/>
      <c r="E26" s="194"/>
      <c r="F26" s="20" t="s">
        <v>143</v>
      </c>
      <c r="G26" s="21" t="s">
        <v>65</v>
      </c>
      <c r="H26" s="20" t="s">
        <v>66</v>
      </c>
      <c r="I26" s="36">
        <v>0</v>
      </c>
      <c r="J26" s="36">
        <v>0</v>
      </c>
      <c r="K26" s="36">
        <v>48577</v>
      </c>
      <c r="L26" s="37">
        <f>I26-J26+K26</f>
        <v>48577</v>
      </c>
      <c r="M26" s="37">
        <v>0</v>
      </c>
      <c r="N26" s="37">
        <v>0</v>
      </c>
      <c r="O26" s="37">
        <v>25976</v>
      </c>
      <c r="P26" s="34">
        <f>M26-N26+O26</f>
        <v>25976</v>
      </c>
      <c r="Q26" s="37">
        <v>0</v>
      </c>
      <c r="R26" s="37">
        <v>0</v>
      </c>
      <c r="S26" s="37">
        <v>15489</v>
      </c>
      <c r="T26" s="35">
        <f>Q26-R26+S26</f>
        <v>15489</v>
      </c>
    </row>
    <row r="27" spans="1:20" ht="25.5" customHeight="1" thickBot="1">
      <c r="A27" s="209" t="s">
        <v>3</v>
      </c>
      <c r="B27" s="210"/>
      <c r="C27" s="210"/>
      <c r="D27" s="210"/>
      <c r="E27" s="210"/>
      <c r="F27" s="210"/>
      <c r="G27" s="210"/>
      <c r="H27" s="211"/>
      <c r="I27" s="30">
        <f>SUM(I19:I26)</f>
        <v>0</v>
      </c>
      <c r="J27" s="30">
        <f t="shared" ref="J27:T27" si="3">SUM(J19:J26)</f>
        <v>0</v>
      </c>
      <c r="K27" s="30">
        <f t="shared" si="3"/>
        <v>523583</v>
      </c>
      <c r="L27" s="30">
        <f t="shared" si="3"/>
        <v>523583</v>
      </c>
      <c r="M27" s="30">
        <f t="shared" si="3"/>
        <v>0</v>
      </c>
      <c r="N27" s="30">
        <f t="shared" si="3"/>
        <v>0</v>
      </c>
      <c r="O27" s="30">
        <f t="shared" si="3"/>
        <v>473172</v>
      </c>
      <c r="P27" s="30">
        <f t="shared" si="3"/>
        <v>473172</v>
      </c>
      <c r="Q27" s="30">
        <f t="shared" si="3"/>
        <v>0</v>
      </c>
      <c r="R27" s="30">
        <f t="shared" si="3"/>
        <v>0</v>
      </c>
      <c r="S27" s="30">
        <f t="shared" si="3"/>
        <v>265929</v>
      </c>
      <c r="T27" s="30">
        <f t="shared" si="3"/>
        <v>265929</v>
      </c>
    </row>
    <row r="28" spans="1:20" ht="24.75" customHeight="1">
      <c r="A28" s="2"/>
      <c r="B28" s="11"/>
      <c r="C28" s="11"/>
      <c r="D28" s="11"/>
      <c r="E28" s="11"/>
      <c r="F28" s="11"/>
      <c r="G28" s="11"/>
      <c r="H28" s="11"/>
      <c r="I28" s="11"/>
      <c r="J28" s="11"/>
      <c r="K28" s="25"/>
      <c r="L28" s="25"/>
      <c r="M28" s="25"/>
      <c r="N28" s="25"/>
      <c r="O28" s="25"/>
      <c r="P28" s="25"/>
      <c r="Q28" s="24"/>
      <c r="T28" s="26"/>
    </row>
    <row r="29" spans="1:20" ht="15" customHeight="1">
      <c r="A29" s="226"/>
      <c r="B29" s="226"/>
      <c r="C29" s="12"/>
      <c r="F29" s="12"/>
    </row>
    <row r="30" spans="1:20" ht="36" customHeight="1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R30" s="26"/>
    </row>
    <row r="31" spans="1:20" ht="17.25" customHeight="1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</row>
    <row r="32" spans="1:20" ht="35.25" customHeight="1">
      <c r="A32" s="14"/>
      <c r="B32" s="15"/>
      <c r="E32" s="16"/>
      <c r="F32" s="11"/>
      <c r="G32" s="16"/>
    </row>
    <row r="33" spans="1:15">
      <c r="A33" s="14"/>
      <c r="B33" s="186" t="s">
        <v>4</v>
      </c>
      <c r="C33" s="186"/>
      <c r="F33" s="11"/>
      <c r="G33" s="11"/>
      <c r="N33" s="186" t="s">
        <v>5</v>
      </c>
      <c r="O33" s="186"/>
    </row>
    <row r="34" spans="1:15" ht="12" customHeight="1">
      <c r="B34" s="11"/>
      <c r="C34" s="11"/>
      <c r="D34" s="11"/>
      <c r="E34" s="11"/>
      <c r="F34" s="11"/>
      <c r="G34" s="11"/>
    </row>
    <row r="35" spans="1:15" ht="36" customHeight="1">
      <c r="B35" s="11"/>
      <c r="C35" s="11"/>
      <c r="D35" s="11"/>
      <c r="E35" s="11"/>
      <c r="F35" s="11"/>
      <c r="G35" s="11"/>
    </row>
    <row r="36" spans="1:15">
      <c r="B36" s="11"/>
      <c r="C36" s="11"/>
      <c r="D36" s="11"/>
      <c r="E36" s="11"/>
      <c r="F36" s="11"/>
      <c r="G36" s="11"/>
    </row>
    <row r="37" spans="1:15">
      <c r="B37" s="11"/>
      <c r="C37" s="11"/>
      <c r="D37" s="11"/>
      <c r="E37" s="11"/>
      <c r="F37" s="11"/>
      <c r="G37" s="11"/>
    </row>
    <row r="38" spans="1:15">
      <c r="B38" s="11"/>
      <c r="C38" s="11"/>
      <c r="D38" s="11"/>
      <c r="E38" s="11"/>
      <c r="F38" s="11"/>
      <c r="G38" s="11"/>
    </row>
  </sheetData>
  <mergeCells count="52">
    <mergeCell ref="A3:P3"/>
    <mergeCell ref="A14:B15"/>
    <mergeCell ref="M14:P14"/>
    <mergeCell ref="M15:M18"/>
    <mergeCell ref="N15:O15"/>
    <mergeCell ref="C18:E18"/>
    <mergeCell ref="G16:G18"/>
    <mergeCell ref="F9:H9"/>
    <mergeCell ref="A16:A18"/>
    <mergeCell ref="I15:I18"/>
    <mergeCell ref="B33:C33"/>
    <mergeCell ref="N33:O33"/>
    <mergeCell ref="A29:B29"/>
    <mergeCell ref="A31:P31"/>
    <mergeCell ref="A30:P30"/>
    <mergeCell ref="B16:B18"/>
    <mergeCell ref="H16:H18"/>
    <mergeCell ref="F16:F18"/>
    <mergeCell ref="C23:E23"/>
    <mergeCell ref="C24:E24"/>
    <mergeCell ref="E4:I4"/>
    <mergeCell ref="E10:I10"/>
    <mergeCell ref="F5:H5"/>
    <mergeCell ref="F11:H11"/>
    <mergeCell ref="F6:H6"/>
    <mergeCell ref="F8:H8"/>
    <mergeCell ref="F12:H12"/>
    <mergeCell ref="Q14:T14"/>
    <mergeCell ref="Q15:Q18"/>
    <mergeCell ref="R15:S15"/>
    <mergeCell ref="T15:T18"/>
    <mergeCell ref="R16:R18"/>
    <mergeCell ref="S16:S18"/>
    <mergeCell ref="A27:H27"/>
    <mergeCell ref="C17:E17"/>
    <mergeCell ref="C20:E20"/>
    <mergeCell ref="C19:E19"/>
    <mergeCell ref="N16:N18"/>
    <mergeCell ref="O16:O18"/>
    <mergeCell ref="K16:K18"/>
    <mergeCell ref="J16:J18"/>
    <mergeCell ref="C21:E21"/>
    <mergeCell ref="C22:E22"/>
    <mergeCell ref="C25:E25"/>
    <mergeCell ref="C26:E26"/>
    <mergeCell ref="P15:P18"/>
    <mergeCell ref="L15:L18"/>
    <mergeCell ref="J15:K15"/>
    <mergeCell ref="I14:L14"/>
    <mergeCell ref="G14:H15"/>
    <mergeCell ref="C14:E15"/>
    <mergeCell ref="F14:F15"/>
  </mergeCells>
  <phoneticPr fontId="44" type="noConversion"/>
  <printOptions horizontalCentered="1"/>
  <pageMargins left="0" right="0" top="0" bottom="0" header="0" footer="0"/>
  <pageSetup paperSize="9" scale="63" orientation="landscape" horizontalDpi="4294967294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13"/>
  <sheetViews>
    <sheetView topLeftCell="A13" zoomScaleNormal="100" workbookViewId="0">
      <selection activeCell="P39" sqref="P39"/>
    </sheetView>
  </sheetViews>
  <sheetFormatPr defaultColWidth="8.85546875" defaultRowHeight="11.25"/>
  <cols>
    <col min="1" max="1" width="17.85546875" style="98" customWidth="1"/>
    <col min="2" max="2" width="7.5703125" style="98" customWidth="1"/>
    <col min="3" max="3" width="8.85546875" style="98"/>
    <col min="4" max="4" width="8.5703125" style="98" customWidth="1"/>
    <col min="5" max="5" width="1.85546875" style="98" bestFit="1" customWidth="1"/>
    <col min="6" max="6" width="13.42578125" style="98" customWidth="1"/>
    <col min="7" max="7" width="24.28515625" style="98" customWidth="1"/>
    <col min="8" max="8" width="7.7109375" style="98" customWidth="1"/>
    <col min="9" max="9" width="9.42578125" style="98" customWidth="1"/>
    <col min="10" max="10" width="8.42578125" style="98" customWidth="1"/>
    <col min="11" max="11" width="10.5703125" style="98" customWidth="1"/>
    <col min="12" max="12" width="8.140625" style="98" customWidth="1"/>
    <col min="13" max="14" width="9" style="98" bestFit="1" customWidth="1"/>
    <col min="15" max="15" width="11" style="98" customWidth="1"/>
    <col min="16" max="16" width="10.140625" style="98" bestFit="1" customWidth="1"/>
    <col min="17" max="17" width="9" style="98" bestFit="1" customWidth="1"/>
    <col min="18" max="18" width="8.140625" style="98" customWidth="1"/>
    <col min="19" max="19" width="11.140625" style="98" customWidth="1"/>
    <col min="20" max="20" width="10.7109375" style="98" customWidth="1"/>
    <col min="21" max="21" width="9.5703125" style="98" customWidth="1"/>
    <col min="22" max="22" width="7.28515625" style="98" customWidth="1"/>
    <col min="23" max="39" width="9" style="98" bestFit="1" customWidth="1"/>
    <col min="40" max="16384" width="8.85546875" style="98"/>
  </cols>
  <sheetData>
    <row r="2" spans="1:22">
      <c r="A2" s="281" t="s">
        <v>42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</row>
    <row r="3" spans="1:22">
      <c r="A3" s="99"/>
      <c r="B3" s="99"/>
      <c r="C3" s="99"/>
      <c r="D3" s="99"/>
      <c r="E3" s="282" t="s">
        <v>44</v>
      </c>
      <c r="F3" s="282"/>
      <c r="G3" s="282"/>
      <c r="H3" s="282"/>
      <c r="I3" s="99"/>
      <c r="J3" s="99"/>
      <c r="K3" s="99"/>
      <c r="L3" s="99"/>
      <c r="M3" s="99"/>
      <c r="N3" s="99"/>
      <c r="O3" s="99"/>
      <c r="P3" s="99"/>
    </row>
    <row r="4" spans="1:22">
      <c r="A4" s="99"/>
      <c r="B4" s="99"/>
      <c r="C4" s="99"/>
      <c r="D4" s="99"/>
      <c r="E4" s="100"/>
      <c r="F4" s="286" t="s">
        <v>43</v>
      </c>
      <c r="G4" s="286"/>
      <c r="H4" s="286"/>
      <c r="I4" s="99"/>
      <c r="J4" s="99"/>
      <c r="K4" s="99"/>
      <c r="L4" s="99"/>
      <c r="M4" s="99"/>
      <c r="N4" s="99"/>
      <c r="O4" s="99"/>
      <c r="P4" s="99"/>
    </row>
    <row r="5" spans="1:22">
      <c r="A5" s="99"/>
      <c r="B5" s="99"/>
      <c r="C5" s="99"/>
      <c r="D5" s="99"/>
      <c r="E5" s="100"/>
      <c r="F5" s="282" t="s">
        <v>67</v>
      </c>
      <c r="G5" s="282"/>
      <c r="H5" s="282"/>
      <c r="I5" s="99"/>
      <c r="J5" s="99"/>
      <c r="K5" s="99"/>
      <c r="L5" s="99"/>
      <c r="M5" s="99"/>
      <c r="N5" s="99"/>
      <c r="O5" s="99"/>
      <c r="P5" s="99"/>
    </row>
    <row r="7" spans="1:22">
      <c r="A7" s="85"/>
      <c r="B7" s="101"/>
      <c r="C7" s="101"/>
      <c r="D7" s="101"/>
      <c r="E7" s="86"/>
      <c r="F7" s="286" t="s">
        <v>26</v>
      </c>
      <c r="G7" s="286"/>
      <c r="H7" s="286"/>
      <c r="I7" s="101"/>
      <c r="J7" s="101"/>
      <c r="K7" s="101"/>
      <c r="L7" s="101"/>
      <c r="M7" s="101"/>
      <c r="N7" s="101"/>
      <c r="O7" s="101"/>
      <c r="P7" s="101"/>
    </row>
    <row r="8" spans="1:22">
      <c r="A8" s="85"/>
      <c r="B8" s="101"/>
      <c r="C8" s="101"/>
      <c r="D8" s="101"/>
      <c r="E8" s="86"/>
      <c r="F8" s="286" t="s">
        <v>27</v>
      </c>
      <c r="G8" s="286"/>
      <c r="H8" s="286"/>
      <c r="I8" s="101"/>
      <c r="J8" s="101"/>
      <c r="K8" s="101"/>
      <c r="L8" s="101"/>
      <c r="M8" s="101"/>
      <c r="N8" s="101"/>
      <c r="O8" s="101"/>
      <c r="P8" s="101"/>
    </row>
    <row r="9" spans="1:22">
      <c r="A9" s="85"/>
      <c r="B9" s="101"/>
      <c r="C9" s="101"/>
      <c r="D9" s="101"/>
      <c r="E9" s="286" t="s">
        <v>20</v>
      </c>
      <c r="F9" s="286"/>
      <c r="G9" s="286"/>
      <c r="H9" s="286"/>
      <c r="I9" s="101"/>
      <c r="J9" s="101"/>
      <c r="K9" s="101"/>
      <c r="L9" s="101"/>
      <c r="M9" s="101"/>
      <c r="N9" s="101"/>
      <c r="O9" s="101"/>
      <c r="P9" s="101"/>
    </row>
    <row r="10" spans="1:22">
      <c r="A10" s="85"/>
      <c r="B10" s="101"/>
      <c r="C10" s="101"/>
      <c r="D10" s="101"/>
      <c r="E10" s="102"/>
      <c r="F10" s="286" t="s">
        <v>28</v>
      </c>
      <c r="G10" s="286"/>
      <c r="H10" s="286"/>
      <c r="I10" s="101"/>
      <c r="J10" s="101"/>
      <c r="K10" s="101"/>
      <c r="L10" s="101"/>
      <c r="M10" s="101"/>
      <c r="N10" s="101"/>
      <c r="O10" s="101"/>
      <c r="P10" s="101"/>
    </row>
    <row r="11" spans="1:22" ht="20.25" customHeight="1">
      <c r="A11" s="85"/>
      <c r="B11" s="101"/>
      <c r="C11" s="101"/>
      <c r="D11" s="101"/>
      <c r="E11" s="102"/>
      <c r="F11" s="286" t="s">
        <v>19</v>
      </c>
      <c r="G11" s="286"/>
      <c r="H11" s="286"/>
      <c r="I11" s="101"/>
      <c r="J11" s="101"/>
      <c r="K11" s="101"/>
      <c r="L11" s="101"/>
      <c r="M11" s="101"/>
      <c r="N11" s="101"/>
      <c r="O11" s="101"/>
      <c r="P11" s="101"/>
    </row>
    <row r="12" spans="1:22" ht="12" customHeight="1" thickBot="1">
      <c r="A12" s="86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7"/>
      <c r="M12" s="85"/>
      <c r="N12" s="85"/>
      <c r="O12" s="85"/>
      <c r="P12" s="87"/>
    </row>
    <row r="13" spans="1:22" ht="20.25" customHeight="1">
      <c r="A13" s="275" t="s">
        <v>32</v>
      </c>
      <c r="B13" s="276"/>
      <c r="C13" s="253" t="s">
        <v>33</v>
      </c>
      <c r="D13" s="279"/>
      <c r="E13" s="254"/>
      <c r="F13" s="270" t="s">
        <v>34</v>
      </c>
      <c r="G13" s="253" t="s">
        <v>35</v>
      </c>
      <c r="H13" s="254"/>
      <c r="I13" s="283" t="s">
        <v>79</v>
      </c>
      <c r="J13" s="284"/>
      <c r="K13" s="284"/>
      <c r="L13" s="285"/>
      <c r="M13" s="283" t="s">
        <v>80</v>
      </c>
      <c r="N13" s="284"/>
      <c r="O13" s="284"/>
      <c r="P13" s="285"/>
      <c r="Q13" s="260" t="s">
        <v>90</v>
      </c>
      <c r="R13" s="260"/>
      <c r="S13" s="260"/>
      <c r="T13" s="261"/>
      <c r="U13" s="287"/>
      <c r="V13" s="287"/>
    </row>
    <row r="14" spans="1:22" ht="30.75" customHeight="1">
      <c r="A14" s="277"/>
      <c r="B14" s="278"/>
      <c r="C14" s="255"/>
      <c r="D14" s="280"/>
      <c r="E14" s="256"/>
      <c r="F14" s="271"/>
      <c r="G14" s="255"/>
      <c r="H14" s="256"/>
      <c r="I14" s="257" t="s">
        <v>141</v>
      </c>
      <c r="J14" s="262" t="s">
        <v>36</v>
      </c>
      <c r="K14" s="262"/>
      <c r="L14" s="257" t="s">
        <v>37</v>
      </c>
      <c r="M14" s="257" t="s">
        <v>141</v>
      </c>
      <c r="N14" s="262" t="s">
        <v>36</v>
      </c>
      <c r="O14" s="262"/>
      <c r="P14" s="257" t="s">
        <v>37</v>
      </c>
      <c r="Q14" s="257" t="s">
        <v>141</v>
      </c>
      <c r="R14" s="262" t="s">
        <v>36</v>
      </c>
      <c r="S14" s="262"/>
      <c r="T14" s="263" t="s">
        <v>37</v>
      </c>
      <c r="U14" s="88"/>
      <c r="V14" s="288"/>
    </row>
    <row r="15" spans="1:22" ht="18" customHeight="1">
      <c r="A15" s="267" t="s">
        <v>17</v>
      </c>
      <c r="B15" s="257" t="s">
        <v>29</v>
      </c>
      <c r="C15" s="89" t="s">
        <v>38</v>
      </c>
      <c r="D15" s="89" t="s">
        <v>9</v>
      </c>
      <c r="E15" s="89" t="s">
        <v>10</v>
      </c>
      <c r="F15" s="257" t="s">
        <v>119</v>
      </c>
      <c r="G15" s="257" t="s">
        <v>30</v>
      </c>
      <c r="H15" s="257" t="s">
        <v>29</v>
      </c>
      <c r="I15" s="258"/>
      <c r="J15" s="257" t="s">
        <v>11</v>
      </c>
      <c r="K15" s="257" t="s">
        <v>12</v>
      </c>
      <c r="L15" s="258"/>
      <c r="M15" s="258"/>
      <c r="N15" s="257" t="s">
        <v>11</v>
      </c>
      <c r="O15" s="257" t="s">
        <v>12</v>
      </c>
      <c r="P15" s="258"/>
      <c r="Q15" s="258"/>
      <c r="R15" s="265" t="s">
        <v>11</v>
      </c>
      <c r="S15" s="265" t="s">
        <v>12</v>
      </c>
      <c r="T15" s="263"/>
      <c r="U15" s="288"/>
      <c r="V15" s="288"/>
    </row>
    <row r="16" spans="1:22" ht="30" customHeight="1">
      <c r="A16" s="268"/>
      <c r="B16" s="258"/>
      <c r="C16" s="250" t="s">
        <v>102</v>
      </c>
      <c r="D16" s="251"/>
      <c r="E16" s="252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65"/>
      <c r="S16" s="265"/>
      <c r="T16" s="263"/>
      <c r="U16" s="288"/>
      <c r="V16" s="288"/>
    </row>
    <row r="17" spans="1:22" ht="18.75" customHeight="1" thickBot="1">
      <c r="A17" s="269"/>
      <c r="B17" s="259"/>
      <c r="C17" s="247" t="s">
        <v>103</v>
      </c>
      <c r="D17" s="248"/>
      <c r="E17" s="24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6"/>
      <c r="S17" s="266"/>
      <c r="T17" s="264"/>
      <c r="U17" s="288"/>
      <c r="V17" s="288"/>
    </row>
    <row r="18" spans="1:22" ht="27" customHeight="1">
      <c r="A18" s="107" t="s">
        <v>68</v>
      </c>
      <c r="B18" s="105" t="s">
        <v>62</v>
      </c>
      <c r="C18" s="244" t="s">
        <v>123</v>
      </c>
      <c r="D18" s="245"/>
      <c r="E18" s="246"/>
      <c r="F18" s="105" t="s">
        <v>124</v>
      </c>
      <c r="G18" s="105" t="s">
        <v>125</v>
      </c>
      <c r="H18" s="105" t="s">
        <v>126</v>
      </c>
      <c r="I18" s="106">
        <v>28658376</v>
      </c>
      <c r="J18" s="106">
        <f>39455+41269+10351+14064</f>
        <v>105139</v>
      </c>
      <c r="K18" s="106"/>
      <c r="L18" s="106">
        <f>I18-J18+K18</f>
        <v>28553237</v>
      </c>
      <c r="M18" s="106">
        <v>28721201</v>
      </c>
      <c r="N18" s="106">
        <f>30022+45699</f>
        <v>75721</v>
      </c>
      <c r="O18" s="106"/>
      <c r="P18" s="106">
        <f t="shared" ref="P18:P38" si="0">M18-N18+O18</f>
        <v>28645480</v>
      </c>
      <c r="Q18" s="106">
        <v>29550950</v>
      </c>
      <c r="R18" s="106">
        <f>15233+37232</f>
        <v>52465</v>
      </c>
      <c r="S18" s="106"/>
      <c r="T18" s="108">
        <f>Q18-R18+S18</f>
        <v>29498485</v>
      </c>
      <c r="U18" s="93"/>
      <c r="V18" s="93"/>
    </row>
    <row r="19" spans="1:22" ht="27" customHeight="1">
      <c r="A19" s="109" t="s">
        <v>77</v>
      </c>
      <c r="B19" s="91" t="s">
        <v>62</v>
      </c>
      <c r="C19" s="238" t="s">
        <v>95</v>
      </c>
      <c r="D19" s="239"/>
      <c r="E19" s="240"/>
      <c r="F19" s="91" t="s">
        <v>118</v>
      </c>
      <c r="G19" s="91" t="s">
        <v>63</v>
      </c>
      <c r="H19" s="91" t="s">
        <v>64</v>
      </c>
      <c r="I19" s="92">
        <v>0</v>
      </c>
      <c r="J19" s="92">
        <v>0</v>
      </c>
      <c r="K19" s="92">
        <v>22855</v>
      </c>
      <c r="L19" s="92">
        <f>I19-J19+K19</f>
        <v>22855</v>
      </c>
      <c r="M19" s="92">
        <v>0</v>
      </c>
      <c r="N19" s="92">
        <v>0</v>
      </c>
      <c r="O19" s="92">
        <v>34573</v>
      </c>
      <c r="P19" s="92">
        <f t="shared" si="0"/>
        <v>34573</v>
      </c>
      <c r="Q19" s="92">
        <v>0</v>
      </c>
      <c r="R19" s="92">
        <v>0</v>
      </c>
      <c r="S19" s="92">
        <v>18627</v>
      </c>
      <c r="T19" s="110">
        <f>Q19-R19+S19</f>
        <v>18627</v>
      </c>
      <c r="U19" s="93"/>
      <c r="V19" s="93"/>
    </row>
    <row r="20" spans="1:22" ht="22.5" customHeight="1">
      <c r="A20" s="109" t="s">
        <v>77</v>
      </c>
      <c r="B20" s="91" t="s">
        <v>62</v>
      </c>
      <c r="C20" s="238" t="s">
        <v>96</v>
      </c>
      <c r="D20" s="239"/>
      <c r="E20" s="240"/>
      <c r="F20" s="91" t="s">
        <v>118</v>
      </c>
      <c r="G20" s="91" t="s">
        <v>63</v>
      </c>
      <c r="H20" s="91" t="s">
        <v>64</v>
      </c>
      <c r="I20" s="92">
        <v>0</v>
      </c>
      <c r="J20" s="92">
        <v>0</v>
      </c>
      <c r="K20" s="92">
        <v>6858</v>
      </c>
      <c r="L20" s="92">
        <f t="shared" ref="L20:L62" si="1">I20-J20+K20</f>
        <v>6858</v>
      </c>
      <c r="M20" s="92">
        <v>0</v>
      </c>
      <c r="N20" s="92">
        <v>0</v>
      </c>
      <c r="O20" s="92">
        <v>10374</v>
      </c>
      <c r="P20" s="92">
        <f t="shared" si="0"/>
        <v>10374</v>
      </c>
      <c r="Q20" s="92">
        <v>0</v>
      </c>
      <c r="R20" s="92">
        <v>0</v>
      </c>
      <c r="S20" s="92">
        <v>5589</v>
      </c>
      <c r="T20" s="110">
        <f>Q20-R20+S20</f>
        <v>5589</v>
      </c>
      <c r="U20" s="93"/>
      <c r="V20" s="93"/>
    </row>
    <row r="21" spans="1:22" ht="22.5" customHeight="1">
      <c r="A21" s="109" t="s">
        <v>77</v>
      </c>
      <c r="B21" s="91" t="s">
        <v>62</v>
      </c>
      <c r="C21" s="238" t="s">
        <v>97</v>
      </c>
      <c r="D21" s="239"/>
      <c r="E21" s="240"/>
      <c r="F21" s="91" t="s">
        <v>118</v>
      </c>
      <c r="G21" s="91" t="s">
        <v>63</v>
      </c>
      <c r="H21" s="91" t="s">
        <v>64</v>
      </c>
      <c r="I21" s="92">
        <v>0</v>
      </c>
      <c r="J21" s="92">
        <v>0</v>
      </c>
      <c r="K21" s="92">
        <v>0</v>
      </c>
      <c r="L21" s="92">
        <f>I21-J21+K21</f>
        <v>0</v>
      </c>
      <c r="M21" s="92">
        <v>0</v>
      </c>
      <c r="N21" s="92">
        <v>0</v>
      </c>
      <c r="O21" s="92">
        <v>1538</v>
      </c>
      <c r="P21" s="92">
        <f t="shared" si="0"/>
        <v>1538</v>
      </c>
      <c r="Q21" s="92">
        <v>0</v>
      </c>
      <c r="R21" s="96">
        <v>0</v>
      </c>
      <c r="S21" s="92">
        <v>1538</v>
      </c>
      <c r="T21" s="110">
        <f t="shared" ref="T21:T62" si="2">Q21-R21+S21</f>
        <v>1538</v>
      </c>
      <c r="U21" s="93"/>
      <c r="V21" s="94"/>
    </row>
    <row r="22" spans="1:22" ht="22.5" customHeight="1">
      <c r="A22" s="109" t="s">
        <v>77</v>
      </c>
      <c r="B22" s="91" t="s">
        <v>62</v>
      </c>
      <c r="C22" s="238" t="s">
        <v>98</v>
      </c>
      <c r="D22" s="239"/>
      <c r="E22" s="240"/>
      <c r="F22" s="91" t="s">
        <v>118</v>
      </c>
      <c r="G22" s="91" t="s">
        <v>63</v>
      </c>
      <c r="H22" s="91" t="s">
        <v>64</v>
      </c>
      <c r="I22" s="92">
        <v>0</v>
      </c>
      <c r="J22" s="92">
        <v>0</v>
      </c>
      <c r="K22" s="92">
        <v>0</v>
      </c>
      <c r="L22" s="92">
        <f>I22-J22+K22</f>
        <v>0</v>
      </c>
      <c r="M22" s="92">
        <v>0</v>
      </c>
      <c r="N22" s="92">
        <v>0</v>
      </c>
      <c r="O22" s="92">
        <v>462</v>
      </c>
      <c r="P22" s="92">
        <f t="shared" si="0"/>
        <v>462</v>
      </c>
      <c r="Q22" s="92">
        <v>0</v>
      </c>
      <c r="R22" s="96">
        <v>0</v>
      </c>
      <c r="S22" s="92">
        <v>462</v>
      </c>
      <c r="T22" s="110">
        <f t="shared" si="2"/>
        <v>462</v>
      </c>
      <c r="U22" s="93"/>
      <c r="V22" s="94"/>
    </row>
    <row r="23" spans="1:22" ht="24.75" customHeight="1">
      <c r="A23" s="109" t="s">
        <v>77</v>
      </c>
      <c r="B23" s="91" t="s">
        <v>62</v>
      </c>
      <c r="C23" s="238" t="s">
        <v>99</v>
      </c>
      <c r="D23" s="239"/>
      <c r="E23" s="240"/>
      <c r="F23" s="91" t="s">
        <v>118</v>
      </c>
      <c r="G23" s="91" t="s">
        <v>63</v>
      </c>
      <c r="H23" s="91" t="s">
        <v>64</v>
      </c>
      <c r="I23" s="92">
        <v>0</v>
      </c>
      <c r="J23" s="92">
        <v>0</v>
      </c>
      <c r="K23" s="92">
        <v>3869</v>
      </c>
      <c r="L23" s="92">
        <f t="shared" si="1"/>
        <v>3869</v>
      </c>
      <c r="M23" s="92">
        <v>0</v>
      </c>
      <c r="N23" s="92">
        <v>0</v>
      </c>
      <c r="O23" s="92">
        <v>6114</v>
      </c>
      <c r="P23" s="92">
        <f t="shared" si="0"/>
        <v>6114</v>
      </c>
      <c r="Q23" s="92">
        <v>0</v>
      </c>
      <c r="R23" s="92">
        <v>0</v>
      </c>
      <c r="S23" s="92">
        <v>3415</v>
      </c>
      <c r="T23" s="110">
        <f t="shared" si="2"/>
        <v>3415</v>
      </c>
      <c r="U23" s="93"/>
      <c r="V23" s="94"/>
    </row>
    <row r="24" spans="1:22" ht="23.25" customHeight="1">
      <c r="A24" s="109" t="s">
        <v>77</v>
      </c>
      <c r="B24" s="91" t="s">
        <v>62</v>
      </c>
      <c r="C24" s="238" t="s">
        <v>100</v>
      </c>
      <c r="D24" s="239"/>
      <c r="E24" s="240"/>
      <c r="F24" s="91" t="s">
        <v>118</v>
      </c>
      <c r="G24" s="91" t="s">
        <v>63</v>
      </c>
      <c r="H24" s="91" t="s">
        <v>64</v>
      </c>
      <c r="I24" s="92">
        <v>0</v>
      </c>
      <c r="J24" s="92">
        <v>0</v>
      </c>
      <c r="K24" s="92">
        <v>1161</v>
      </c>
      <c r="L24" s="92">
        <f t="shared" si="1"/>
        <v>1161</v>
      </c>
      <c r="M24" s="92">
        <v>0</v>
      </c>
      <c r="N24" s="92">
        <v>0</v>
      </c>
      <c r="O24" s="92">
        <v>1834</v>
      </c>
      <c r="P24" s="92">
        <f t="shared" si="0"/>
        <v>1834</v>
      </c>
      <c r="Q24" s="92">
        <v>0</v>
      </c>
      <c r="R24" s="92">
        <v>0</v>
      </c>
      <c r="S24" s="92">
        <v>1024</v>
      </c>
      <c r="T24" s="110">
        <f t="shared" si="2"/>
        <v>1024</v>
      </c>
      <c r="U24" s="93"/>
      <c r="V24" s="94"/>
    </row>
    <row r="25" spans="1:22" ht="21.75" customHeight="1">
      <c r="A25" s="109" t="s">
        <v>77</v>
      </c>
      <c r="B25" s="91" t="s">
        <v>62</v>
      </c>
      <c r="C25" s="238" t="s">
        <v>101</v>
      </c>
      <c r="D25" s="239"/>
      <c r="E25" s="240"/>
      <c r="F25" s="91" t="s">
        <v>118</v>
      </c>
      <c r="G25" s="91" t="s">
        <v>63</v>
      </c>
      <c r="H25" s="91" t="s">
        <v>64</v>
      </c>
      <c r="I25" s="92">
        <v>0</v>
      </c>
      <c r="J25" s="92">
        <v>0</v>
      </c>
      <c r="K25" s="92">
        <v>560</v>
      </c>
      <c r="L25" s="92">
        <f t="shared" si="1"/>
        <v>560</v>
      </c>
      <c r="M25" s="92">
        <v>0</v>
      </c>
      <c r="N25" s="92">
        <v>0</v>
      </c>
      <c r="O25" s="92">
        <v>885</v>
      </c>
      <c r="P25" s="92">
        <f t="shared" si="0"/>
        <v>885</v>
      </c>
      <c r="Q25" s="92">
        <v>0</v>
      </c>
      <c r="R25" s="92">
        <v>0</v>
      </c>
      <c r="S25" s="92">
        <v>495</v>
      </c>
      <c r="T25" s="110">
        <f>Q25-R25+S25</f>
        <v>495</v>
      </c>
      <c r="U25" s="93"/>
      <c r="V25" s="94"/>
    </row>
    <row r="26" spans="1:22" ht="26.25" customHeight="1">
      <c r="A26" s="109" t="s">
        <v>77</v>
      </c>
      <c r="B26" s="91" t="s">
        <v>62</v>
      </c>
      <c r="C26" s="238" t="s">
        <v>104</v>
      </c>
      <c r="D26" s="239"/>
      <c r="E26" s="240"/>
      <c r="F26" s="91" t="s">
        <v>118</v>
      </c>
      <c r="G26" s="91" t="s">
        <v>63</v>
      </c>
      <c r="H26" s="91" t="s">
        <v>64</v>
      </c>
      <c r="I26" s="92">
        <v>0</v>
      </c>
      <c r="J26" s="92">
        <v>0</v>
      </c>
      <c r="K26" s="92">
        <v>168</v>
      </c>
      <c r="L26" s="92">
        <f t="shared" si="1"/>
        <v>168</v>
      </c>
      <c r="M26" s="92">
        <v>0</v>
      </c>
      <c r="N26" s="92">
        <v>0</v>
      </c>
      <c r="O26" s="92">
        <v>265</v>
      </c>
      <c r="P26" s="92">
        <f t="shared" si="0"/>
        <v>265</v>
      </c>
      <c r="Q26" s="92">
        <v>0</v>
      </c>
      <c r="R26" s="92">
        <v>0</v>
      </c>
      <c r="S26" s="92">
        <v>148</v>
      </c>
      <c r="T26" s="110">
        <f t="shared" si="2"/>
        <v>148</v>
      </c>
      <c r="U26" s="93"/>
      <c r="V26" s="94"/>
    </row>
    <row r="27" spans="1:22" ht="24" customHeight="1">
      <c r="A27" s="109" t="s">
        <v>77</v>
      </c>
      <c r="B27" s="91" t="s">
        <v>62</v>
      </c>
      <c r="C27" s="238" t="s">
        <v>107</v>
      </c>
      <c r="D27" s="239"/>
      <c r="E27" s="240"/>
      <c r="F27" s="91" t="s">
        <v>118</v>
      </c>
      <c r="G27" s="91" t="s">
        <v>63</v>
      </c>
      <c r="H27" s="91" t="s">
        <v>64</v>
      </c>
      <c r="I27" s="92">
        <v>0</v>
      </c>
      <c r="J27" s="92">
        <v>0</v>
      </c>
      <c r="K27" s="92">
        <v>343</v>
      </c>
      <c r="L27" s="92">
        <f t="shared" si="1"/>
        <v>343</v>
      </c>
      <c r="M27" s="92">
        <v>0</v>
      </c>
      <c r="N27" s="92">
        <v>0</v>
      </c>
      <c r="O27" s="92">
        <v>542</v>
      </c>
      <c r="P27" s="92">
        <f t="shared" si="0"/>
        <v>542</v>
      </c>
      <c r="Q27" s="92">
        <v>0</v>
      </c>
      <c r="R27" s="92">
        <v>0</v>
      </c>
      <c r="S27" s="92">
        <v>303</v>
      </c>
      <c r="T27" s="110">
        <f t="shared" si="2"/>
        <v>303</v>
      </c>
      <c r="U27" s="93"/>
      <c r="V27" s="93"/>
    </row>
    <row r="28" spans="1:22" ht="22.5" customHeight="1">
      <c r="A28" s="109" t="s">
        <v>77</v>
      </c>
      <c r="B28" s="91" t="s">
        <v>62</v>
      </c>
      <c r="C28" s="238" t="s">
        <v>105</v>
      </c>
      <c r="D28" s="239"/>
      <c r="E28" s="240"/>
      <c r="F28" s="91" t="s">
        <v>118</v>
      </c>
      <c r="G28" s="91" t="s">
        <v>63</v>
      </c>
      <c r="H28" s="91" t="s">
        <v>64</v>
      </c>
      <c r="I28" s="92">
        <v>0</v>
      </c>
      <c r="J28" s="92">
        <v>0</v>
      </c>
      <c r="K28" s="92">
        <v>103</v>
      </c>
      <c r="L28" s="92">
        <f t="shared" si="1"/>
        <v>103</v>
      </c>
      <c r="M28" s="92">
        <v>0</v>
      </c>
      <c r="N28" s="92">
        <v>0</v>
      </c>
      <c r="O28" s="92">
        <v>162</v>
      </c>
      <c r="P28" s="92">
        <f t="shared" si="0"/>
        <v>162</v>
      </c>
      <c r="Q28" s="92">
        <v>0</v>
      </c>
      <c r="R28" s="92">
        <v>0</v>
      </c>
      <c r="S28" s="92">
        <v>91</v>
      </c>
      <c r="T28" s="110">
        <f t="shared" si="2"/>
        <v>91</v>
      </c>
      <c r="U28" s="93"/>
      <c r="V28" s="93"/>
    </row>
    <row r="29" spans="1:22" ht="22.5" customHeight="1">
      <c r="A29" s="109" t="s">
        <v>75</v>
      </c>
      <c r="B29" s="91" t="s">
        <v>78</v>
      </c>
      <c r="C29" s="238" t="s">
        <v>120</v>
      </c>
      <c r="D29" s="239"/>
      <c r="E29" s="240"/>
      <c r="F29" s="91" t="s">
        <v>118</v>
      </c>
      <c r="G29" s="95" t="s">
        <v>65</v>
      </c>
      <c r="H29" s="91" t="s">
        <v>66</v>
      </c>
      <c r="I29" s="92">
        <v>0</v>
      </c>
      <c r="J29" s="92">
        <v>0</v>
      </c>
      <c r="K29" s="92">
        <v>0</v>
      </c>
      <c r="L29" s="92">
        <f t="shared" si="1"/>
        <v>0</v>
      </c>
      <c r="M29" s="92">
        <v>0</v>
      </c>
      <c r="N29" s="92">
        <v>0</v>
      </c>
      <c r="O29" s="92">
        <v>1270</v>
      </c>
      <c r="P29" s="92">
        <f t="shared" si="0"/>
        <v>1270</v>
      </c>
      <c r="Q29" s="92">
        <v>0</v>
      </c>
      <c r="R29" s="92">
        <v>0</v>
      </c>
      <c r="S29" s="92">
        <v>0</v>
      </c>
      <c r="T29" s="110">
        <f t="shared" si="2"/>
        <v>0</v>
      </c>
      <c r="U29" s="93"/>
      <c r="V29" s="93"/>
    </row>
    <row r="30" spans="1:22" ht="22.5" customHeight="1">
      <c r="A30" s="109" t="s">
        <v>75</v>
      </c>
      <c r="B30" s="91" t="s">
        <v>78</v>
      </c>
      <c r="C30" s="238" t="s">
        <v>106</v>
      </c>
      <c r="D30" s="239"/>
      <c r="E30" s="240"/>
      <c r="F30" s="91" t="s">
        <v>118</v>
      </c>
      <c r="G30" s="95" t="s">
        <v>65</v>
      </c>
      <c r="H30" s="91" t="s">
        <v>66</v>
      </c>
      <c r="I30" s="92">
        <v>0</v>
      </c>
      <c r="J30" s="92">
        <v>0</v>
      </c>
      <c r="K30" s="92">
        <v>0</v>
      </c>
      <c r="L30" s="92">
        <f t="shared" si="1"/>
        <v>0</v>
      </c>
      <c r="M30" s="92">
        <v>0</v>
      </c>
      <c r="N30" s="92">
        <v>0</v>
      </c>
      <c r="O30" s="92">
        <v>381</v>
      </c>
      <c r="P30" s="92">
        <f t="shared" si="0"/>
        <v>381</v>
      </c>
      <c r="Q30" s="92">
        <v>0</v>
      </c>
      <c r="R30" s="92">
        <v>0</v>
      </c>
      <c r="S30" s="92">
        <v>0</v>
      </c>
      <c r="T30" s="110">
        <f t="shared" si="2"/>
        <v>0</v>
      </c>
      <c r="U30" s="93"/>
      <c r="V30" s="93"/>
    </row>
    <row r="31" spans="1:22" ht="33.75">
      <c r="A31" s="109" t="s">
        <v>75</v>
      </c>
      <c r="B31" s="91" t="s">
        <v>78</v>
      </c>
      <c r="C31" s="238" t="s">
        <v>108</v>
      </c>
      <c r="D31" s="239"/>
      <c r="E31" s="240"/>
      <c r="F31" s="91" t="s">
        <v>118</v>
      </c>
      <c r="G31" s="95" t="s">
        <v>65</v>
      </c>
      <c r="H31" s="91" t="s">
        <v>66</v>
      </c>
      <c r="I31" s="92">
        <v>0</v>
      </c>
      <c r="J31" s="92">
        <v>0</v>
      </c>
      <c r="K31" s="92">
        <v>2771</v>
      </c>
      <c r="L31" s="92">
        <f t="shared" si="1"/>
        <v>2771</v>
      </c>
      <c r="M31" s="92">
        <v>0</v>
      </c>
      <c r="N31" s="92">
        <v>0</v>
      </c>
      <c r="O31" s="92">
        <v>15906</v>
      </c>
      <c r="P31" s="92">
        <f t="shared" si="0"/>
        <v>15906</v>
      </c>
      <c r="Q31" s="92">
        <v>0</v>
      </c>
      <c r="R31" s="92">
        <v>0</v>
      </c>
      <c r="S31" s="92">
        <v>8462</v>
      </c>
      <c r="T31" s="110">
        <f t="shared" si="2"/>
        <v>8462</v>
      </c>
      <c r="U31" s="93"/>
      <c r="V31" s="94"/>
    </row>
    <row r="32" spans="1:22" ht="33.75">
      <c r="A32" s="109" t="s">
        <v>75</v>
      </c>
      <c r="B32" s="91" t="s">
        <v>78</v>
      </c>
      <c r="C32" s="238" t="s">
        <v>109</v>
      </c>
      <c r="D32" s="239"/>
      <c r="E32" s="240"/>
      <c r="F32" s="91" t="s">
        <v>118</v>
      </c>
      <c r="G32" s="95" t="s">
        <v>65</v>
      </c>
      <c r="H32" s="91" t="s">
        <v>66</v>
      </c>
      <c r="I32" s="92">
        <v>0</v>
      </c>
      <c r="J32" s="92">
        <v>0</v>
      </c>
      <c r="K32" s="92">
        <v>6430</v>
      </c>
      <c r="L32" s="92">
        <f t="shared" si="1"/>
        <v>6430</v>
      </c>
      <c r="M32" s="92">
        <v>0</v>
      </c>
      <c r="N32" s="92">
        <v>0</v>
      </c>
      <c r="O32" s="92">
        <v>4773</v>
      </c>
      <c r="P32" s="92">
        <f t="shared" si="0"/>
        <v>4773</v>
      </c>
      <c r="Q32" s="92">
        <v>0</v>
      </c>
      <c r="R32" s="92">
        <v>0</v>
      </c>
      <c r="S32" s="92">
        <v>2539</v>
      </c>
      <c r="T32" s="110">
        <f t="shared" si="2"/>
        <v>2539</v>
      </c>
      <c r="U32" s="93"/>
      <c r="V32" s="94"/>
    </row>
    <row r="33" spans="1:22" ht="33.75">
      <c r="A33" s="109" t="s">
        <v>75</v>
      </c>
      <c r="B33" s="91" t="s">
        <v>78</v>
      </c>
      <c r="C33" s="238" t="s">
        <v>110</v>
      </c>
      <c r="D33" s="239"/>
      <c r="E33" s="240"/>
      <c r="F33" s="91" t="s">
        <v>118</v>
      </c>
      <c r="G33" s="95" t="s">
        <v>65</v>
      </c>
      <c r="H33" s="91" t="s">
        <v>66</v>
      </c>
      <c r="I33" s="92">
        <v>0</v>
      </c>
      <c r="J33" s="92">
        <v>0</v>
      </c>
      <c r="K33" s="92">
        <v>397</v>
      </c>
      <c r="L33" s="92">
        <f t="shared" si="1"/>
        <v>397</v>
      </c>
      <c r="M33" s="92">
        <v>0</v>
      </c>
      <c r="N33" s="92">
        <v>0</v>
      </c>
      <c r="O33" s="92">
        <v>2267</v>
      </c>
      <c r="P33" s="92">
        <f t="shared" si="0"/>
        <v>2267</v>
      </c>
      <c r="Q33" s="92">
        <v>0</v>
      </c>
      <c r="R33" s="92">
        <v>0</v>
      </c>
      <c r="S33" s="92">
        <v>1206</v>
      </c>
      <c r="T33" s="110">
        <f t="shared" si="2"/>
        <v>1206</v>
      </c>
      <c r="U33" s="93"/>
      <c r="V33" s="94"/>
    </row>
    <row r="34" spans="1:22" ht="33.75">
      <c r="A34" s="109" t="s">
        <v>75</v>
      </c>
      <c r="B34" s="91" t="s">
        <v>78</v>
      </c>
      <c r="C34" s="238" t="s">
        <v>111</v>
      </c>
      <c r="D34" s="239"/>
      <c r="E34" s="240"/>
      <c r="F34" s="91" t="s">
        <v>118</v>
      </c>
      <c r="G34" s="95" t="s">
        <v>65</v>
      </c>
      <c r="H34" s="91" t="s">
        <v>66</v>
      </c>
      <c r="I34" s="92">
        <v>0</v>
      </c>
      <c r="J34" s="92">
        <v>0</v>
      </c>
      <c r="K34" s="92">
        <v>917</v>
      </c>
      <c r="L34" s="92">
        <f t="shared" si="1"/>
        <v>917</v>
      </c>
      <c r="M34" s="92">
        <v>0</v>
      </c>
      <c r="N34" s="92">
        <v>0</v>
      </c>
      <c r="O34" s="92">
        <v>680</v>
      </c>
      <c r="P34" s="92">
        <f t="shared" si="0"/>
        <v>680</v>
      </c>
      <c r="Q34" s="92">
        <v>0</v>
      </c>
      <c r="R34" s="92">
        <v>0</v>
      </c>
      <c r="S34" s="92">
        <v>362</v>
      </c>
      <c r="T34" s="110">
        <f t="shared" si="2"/>
        <v>362</v>
      </c>
      <c r="U34" s="93"/>
      <c r="V34" s="94"/>
    </row>
    <row r="35" spans="1:22" ht="33.75">
      <c r="A35" s="109" t="s">
        <v>75</v>
      </c>
      <c r="B35" s="91" t="s">
        <v>78</v>
      </c>
      <c r="C35" s="238" t="s">
        <v>112</v>
      </c>
      <c r="D35" s="239"/>
      <c r="E35" s="240"/>
      <c r="F35" s="91" t="s">
        <v>118</v>
      </c>
      <c r="G35" s="95" t="s">
        <v>65</v>
      </c>
      <c r="H35" s="91" t="s">
        <v>66</v>
      </c>
      <c r="I35" s="92">
        <v>0</v>
      </c>
      <c r="J35" s="92">
        <v>0</v>
      </c>
      <c r="K35" s="92">
        <v>242</v>
      </c>
      <c r="L35" s="92">
        <f t="shared" si="1"/>
        <v>242</v>
      </c>
      <c r="M35" s="92">
        <v>0</v>
      </c>
      <c r="N35" s="92">
        <v>0</v>
      </c>
      <c r="O35" s="92">
        <v>1388</v>
      </c>
      <c r="P35" s="92">
        <f t="shared" si="0"/>
        <v>1388</v>
      </c>
      <c r="Q35" s="92">
        <v>0</v>
      </c>
      <c r="R35" s="92">
        <v>0</v>
      </c>
      <c r="S35" s="92">
        <v>738</v>
      </c>
      <c r="T35" s="110">
        <f t="shared" si="2"/>
        <v>738</v>
      </c>
      <c r="U35" s="93"/>
      <c r="V35" s="94"/>
    </row>
    <row r="36" spans="1:22" ht="33.75">
      <c r="A36" s="109" t="s">
        <v>75</v>
      </c>
      <c r="B36" s="91" t="s">
        <v>78</v>
      </c>
      <c r="C36" s="238" t="s">
        <v>113</v>
      </c>
      <c r="D36" s="239"/>
      <c r="E36" s="240"/>
      <c r="F36" s="91" t="s">
        <v>118</v>
      </c>
      <c r="G36" s="95" t="s">
        <v>65</v>
      </c>
      <c r="H36" s="91" t="s">
        <v>66</v>
      </c>
      <c r="I36" s="92">
        <v>0</v>
      </c>
      <c r="J36" s="92">
        <v>0</v>
      </c>
      <c r="K36" s="92">
        <v>561</v>
      </c>
      <c r="L36" s="92">
        <f t="shared" si="1"/>
        <v>561</v>
      </c>
      <c r="M36" s="92">
        <v>0</v>
      </c>
      <c r="N36" s="92">
        <v>0</v>
      </c>
      <c r="O36" s="92">
        <v>417</v>
      </c>
      <c r="P36" s="92">
        <f t="shared" si="0"/>
        <v>417</v>
      </c>
      <c r="Q36" s="92">
        <v>0</v>
      </c>
      <c r="R36" s="92">
        <v>0</v>
      </c>
      <c r="S36" s="92">
        <v>222</v>
      </c>
      <c r="T36" s="110">
        <f t="shared" si="2"/>
        <v>222</v>
      </c>
      <c r="U36" s="93"/>
      <c r="V36" s="94"/>
    </row>
    <row r="37" spans="1:22" ht="33.75">
      <c r="A37" s="109" t="s">
        <v>75</v>
      </c>
      <c r="B37" s="91" t="s">
        <v>78</v>
      </c>
      <c r="C37" s="238" t="s">
        <v>114</v>
      </c>
      <c r="D37" s="239"/>
      <c r="E37" s="240"/>
      <c r="F37" s="91" t="s">
        <v>118</v>
      </c>
      <c r="G37" s="95" t="s">
        <v>65</v>
      </c>
      <c r="H37" s="91" t="s">
        <v>66</v>
      </c>
      <c r="I37" s="92">
        <v>0</v>
      </c>
      <c r="J37" s="92">
        <v>0</v>
      </c>
      <c r="K37" s="92">
        <v>16114</v>
      </c>
      <c r="L37" s="92">
        <f t="shared" si="1"/>
        <v>16114</v>
      </c>
      <c r="M37" s="92">
        <v>0</v>
      </c>
      <c r="N37" s="96">
        <v>0</v>
      </c>
      <c r="O37" s="92">
        <v>91265</v>
      </c>
      <c r="P37" s="92">
        <f>M37-N37+O37</f>
        <v>91265</v>
      </c>
      <c r="Q37" s="92">
        <v>0</v>
      </c>
      <c r="R37" s="92">
        <v>0</v>
      </c>
      <c r="S37" s="92">
        <v>49228</v>
      </c>
      <c r="T37" s="110">
        <f t="shared" si="2"/>
        <v>49228</v>
      </c>
      <c r="U37" s="93"/>
      <c r="V37" s="94"/>
    </row>
    <row r="38" spans="1:22" ht="21.75" customHeight="1">
      <c r="A38" s="109" t="s">
        <v>75</v>
      </c>
      <c r="B38" s="91" t="s">
        <v>78</v>
      </c>
      <c r="C38" s="238" t="s">
        <v>115</v>
      </c>
      <c r="D38" s="239"/>
      <c r="E38" s="240"/>
      <c r="F38" s="91" t="s">
        <v>118</v>
      </c>
      <c r="G38" s="95" t="s">
        <v>65</v>
      </c>
      <c r="H38" s="91" t="s">
        <v>66</v>
      </c>
      <c r="I38" s="92">
        <v>0</v>
      </c>
      <c r="J38" s="92">
        <v>0</v>
      </c>
      <c r="K38" s="92">
        <v>37406</v>
      </c>
      <c r="L38" s="92">
        <f t="shared" si="1"/>
        <v>37406</v>
      </c>
      <c r="M38" s="92">
        <v>0</v>
      </c>
      <c r="N38" s="92">
        <v>0</v>
      </c>
      <c r="O38" s="92">
        <v>27394</v>
      </c>
      <c r="P38" s="92">
        <f t="shared" si="0"/>
        <v>27394</v>
      </c>
      <c r="Q38" s="92">
        <v>0</v>
      </c>
      <c r="R38" s="92">
        <v>0</v>
      </c>
      <c r="S38" s="92">
        <v>14771</v>
      </c>
      <c r="T38" s="110">
        <f t="shared" si="2"/>
        <v>14771</v>
      </c>
      <c r="U38" s="93"/>
      <c r="V38" s="94"/>
    </row>
    <row r="39" spans="1:22" ht="33.75">
      <c r="A39" s="109" t="s">
        <v>68</v>
      </c>
      <c r="B39" s="91" t="s">
        <v>62</v>
      </c>
      <c r="C39" s="238" t="s">
        <v>116</v>
      </c>
      <c r="D39" s="239"/>
      <c r="E39" s="240"/>
      <c r="F39" s="91" t="s">
        <v>118</v>
      </c>
      <c r="G39" s="95" t="s">
        <v>65</v>
      </c>
      <c r="H39" s="91" t="s">
        <v>66</v>
      </c>
      <c r="I39" s="92">
        <v>0</v>
      </c>
      <c r="J39" s="92">
        <v>0</v>
      </c>
      <c r="K39" s="92">
        <v>28967.43</v>
      </c>
      <c r="L39" s="92">
        <f t="shared" si="1"/>
        <v>28967.43</v>
      </c>
      <c r="M39" s="92">
        <v>0</v>
      </c>
      <c r="N39" s="92">
        <v>0</v>
      </c>
      <c r="O39" s="92">
        <v>0</v>
      </c>
      <c r="P39" s="92">
        <f>M39-N39+O39</f>
        <v>0</v>
      </c>
      <c r="Q39" s="92">
        <v>0</v>
      </c>
      <c r="R39" s="92">
        <v>0</v>
      </c>
      <c r="S39" s="92">
        <v>0</v>
      </c>
      <c r="T39" s="110">
        <f t="shared" si="2"/>
        <v>0</v>
      </c>
      <c r="U39" s="93"/>
      <c r="V39" s="94"/>
    </row>
    <row r="40" spans="1:22" ht="33.75">
      <c r="A40" s="109" t="s">
        <v>68</v>
      </c>
      <c r="B40" s="91" t="s">
        <v>62</v>
      </c>
      <c r="C40" s="238" t="s">
        <v>117</v>
      </c>
      <c r="D40" s="239"/>
      <c r="E40" s="240"/>
      <c r="F40" s="91" t="s">
        <v>118</v>
      </c>
      <c r="G40" s="95" t="s">
        <v>65</v>
      </c>
      <c r="H40" s="91" t="s">
        <v>66</v>
      </c>
      <c r="I40" s="92">
        <v>0</v>
      </c>
      <c r="J40" s="92">
        <v>0</v>
      </c>
      <c r="K40" s="92">
        <v>8692</v>
      </c>
      <c r="L40" s="92">
        <f t="shared" si="1"/>
        <v>8692</v>
      </c>
      <c r="M40" s="92">
        <v>0</v>
      </c>
      <c r="N40" s="92">
        <v>0</v>
      </c>
      <c r="O40" s="92">
        <v>0</v>
      </c>
      <c r="P40" s="92">
        <f>M40-N40+O40</f>
        <v>0</v>
      </c>
      <c r="Q40" s="92">
        <v>0</v>
      </c>
      <c r="R40" s="92">
        <v>0</v>
      </c>
      <c r="S40" s="92">
        <v>0</v>
      </c>
      <c r="T40" s="110">
        <f t="shared" si="2"/>
        <v>0</v>
      </c>
      <c r="U40" s="93"/>
      <c r="V40" s="94"/>
    </row>
    <row r="41" spans="1:22" ht="22.5">
      <c r="A41" s="109" t="s">
        <v>77</v>
      </c>
      <c r="B41" s="91" t="s">
        <v>62</v>
      </c>
      <c r="C41" s="238" t="s">
        <v>95</v>
      </c>
      <c r="D41" s="239"/>
      <c r="E41" s="240"/>
      <c r="F41" s="91" t="s">
        <v>130</v>
      </c>
      <c r="G41" s="95" t="s">
        <v>63</v>
      </c>
      <c r="H41" s="91" t="s">
        <v>64</v>
      </c>
      <c r="I41" s="92">
        <v>0</v>
      </c>
      <c r="J41" s="92">
        <v>0</v>
      </c>
      <c r="K41" s="92">
        <v>17374</v>
      </c>
      <c r="L41" s="92">
        <f t="shared" si="1"/>
        <v>17374</v>
      </c>
      <c r="M41" s="92">
        <v>0</v>
      </c>
      <c r="N41" s="92">
        <v>0</v>
      </c>
      <c r="O41" s="92">
        <v>17979</v>
      </c>
      <c r="P41" s="92">
        <f t="shared" ref="P41:P62" si="3">M41-N41+O41</f>
        <v>17979</v>
      </c>
      <c r="Q41" s="92">
        <v>0</v>
      </c>
      <c r="R41" s="92">
        <v>0</v>
      </c>
      <c r="S41" s="92">
        <v>8006</v>
      </c>
      <c r="T41" s="110">
        <f t="shared" si="2"/>
        <v>8006</v>
      </c>
      <c r="U41" s="93"/>
      <c r="V41" s="94"/>
    </row>
    <row r="42" spans="1:22" ht="22.5">
      <c r="A42" s="109" t="s">
        <v>77</v>
      </c>
      <c r="B42" s="91" t="s">
        <v>62</v>
      </c>
      <c r="C42" s="238" t="s">
        <v>96</v>
      </c>
      <c r="D42" s="239"/>
      <c r="E42" s="240"/>
      <c r="F42" s="91" t="s">
        <v>130</v>
      </c>
      <c r="G42" s="95" t="s">
        <v>63</v>
      </c>
      <c r="H42" s="91" t="s">
        <v>64</v>
      </c>
      <c r="I42" s="92">
        <v>0</v>
      </c>
      <c r="J42" s="92">
        <v>0</v>
      </c>
      <c r="K42" s="92">
        <v>5213</v>
      </c>
      <c r="L42" s="92">
        <f t="shared" si="1"/>
        <v>5213</v>
      </c>
      <c r="M42" s="92">
        <v>0</v>
      </c>
      <c r="N42" s="92">
        <v>0</v>
      </c>
      <c r="O42" s="92">
        <v>5399</v>
      </c>
      <c r="P42" s="92">
        <f t="shared" si="3"/>
        <v>5399</v>
      </c>
      <c r="Q42" s="92">
        <v>0</v>
      </c>
      <c r="R42" s="92">
        <v>0</v>
      </c>
      <c r="S42" s="92">
        <v>2414</v>
      </c>
      <c r="T42" s="110">
        <f t="shared" si="2"/>
        <v>2414</v>
      </c>
      <c r="U42" s="93"/>
      <c r="V42" s="94"/>
    </row>
    <row r="43" spans="1:22" ht="22.5">
      <c r="A43" s="109" t="s">
        <v>77</v>
      </c>
      <c r="B43" s="91" t="s">
        <v>62</v>
      </c>
      <c r="C43" s="238" t="s">
        <v>97</v>
      </c>
      <c r="D43" s="239"/>
      <c r="E43" s="240"/>
      <c r="F43" s="91" t="s">
        <v>130</v>
      </c>
      <c r="G43" s="95" t="s">
        <v>63</v>
      </c>
      <c r="H43" s="91" t="s">
        <v>64</v>
      </c>
      <c r="I43" s="92">
        <v>0</v>
      </c>
      <c r="J43" s="92">
        <v>0</v>
      </c>
      <c r="K43" s="92">
        <v>0</v>
      </c>
      <c r="L43" s="92">
        <f t="shared" si="1"/>
        <v>0</v>
      </c>
      <c r="M43" s="92">
        <v>0</v>
      </c>
      <c r="N43" s="92">
        <v>0</v>
      </c>
      <c r="O43" s="92">
        <v>1154</v>
      </c>
      <c r="P43" s="92">
        <f t="shared" si="3"/>
        <v>1154</v>
      </c>
      <c r="Q43" s="92">
        <v>0</v>
      </c>
      <c r="R43" s="92">
        <v>0</v>
      </c>
      <c r="S43" s="92">
        <v>1150</v>
      </c>
      <c r="T43" s="110">
        <f t="shared" si="2"/>
        <v>1150</v>
      </c>
      <c r="U43" s="93"/>
      <c r="V43" s="94"/>
    </row>
    <row r="44" spans="1:22" ht="22.5">
      <c r="A44" s="109" t="s">
        <v>77</v>
      </c>
      <c r="B44" s="91" t="s">
        <v>62</v>
      </c>
      <c r="C44" s="238" t="s">
        <v>98</v>
      </c>
      <c r="D44" s="239"/>
      <c r="E44" s="240"/>
      <c r="F44" s="91" t="s">
        <v>130</v>
      </c>
      <c r="G44" s="95" t="s">
        <v>63</v>
      </c>
      <c r="H44" s="91" t="s">
        <v>64</v>
      </c>
      <c r="I44" s="92">
        <v>0</v>
      </c>
      <c r="J44" s="92">
        <v>0</v>
      </c>
      <c r="K44" s="92">
        <v>0</v>
      </c>
      <c r="L44" s="92">
        <f t="shared" si="1"/>
        <v>0</v>
      </c>
      <c r="M44" s="92">
        <v>0</v>
      </c>
      <c r="N44" s="92">
        <v>0</v>
      </c>
      <c r="O44" s="92">
        <v>346</v>
      </c>
      <c r="P44" s="92">
        <f t="shared" si="3"/>
        <v>346</v>
      </c>
      <c r="Q44" s="92">
        <v>0</v>
      </c>
      <c r="R44" s="92">
        <v>0</v>
      </c>
      <c r="S44" s="92">
        <v>345</v>
      </c>
      <c r="T44" s="110">
        <f t="shared" si="2"/>
        <v>345</v>
      </c>
      <c r="U44" s="93"/>
      <c r="V44" s="94"/>
    </row>
    <row r="45" spans="1:22" ht="22.5">
      <c r="A45" s="109" t="s">
        <v>77</v>
      </c>
      <c r="B45" s="91" t="s">
        <v>62</v>
      </c>
      <c r="C45" s="238" t="s">
        <v>99</v>
      </c>
      <c r="D45" s="239"/>
      <c r="E45" s="240"/>
      <c r="F45" s="91" t="s">
        <v>130</v>
      </c>
      <c r="G45" s="95" t="s">
        <v>63</v>
      </c>
      <c r="H45" s="91" t="s">
        <v>64</v>
      </c>
      <c r="I45" s="92">
        <v>0</v>
      </c>
      <c r="J45" s="92">
        <v>0</v>
      </c>
      <c r="K45" s="92">
        <v>2987</v>
      </c>
      <c r="L45" s="92">
        <f t="shared" si="1"/>
        <v>2987</v>
      </c>
      <c r="M45" s="92">
        <v>0</v>
      </c>
      <c r="N45" s="92">
        <v>0</v>
      </c>
      <c r="O45" s="92">
        <v>3091</v>
      </c>
      <c r="P45" s="92">
        <f t="shared" si="3"/>
        <v>3091</v>
      </c>
      <c r="Q45" s="92">
        <v>0</v>
      </c>
      <c r="R45" s="92">
        <v>0</v>
      </c>
      <c r="S45" s="92">
        <v>1376</v>
      </c>
      <c r="T45" s="110">
        <f t="shared" si="2"/>
        <v>1376</v>
      </c>
      <c r="U45" s="93"/>
      <c r="V45" s="94"/>
    </row>
    <row r="46" spans="1:22" ht="22.5">
      <c r="A46" s="109" t="s">
        <v>77</v>
      </c>
      <c r="B46" s="91" t="s">
        <v>62</v>
      </c>
      <c r="C46" s="238" t="s">
        <v>100</v>
      </c>
      <c r="D46" s="239"/>
      <c r="E46" s="240"/>
      <c r="F46" s="91" t="s">
        <v>130</v>
      </c>
      <c r="G46" s="95" t="s">
        <v>63</v>
      </c>
      <c r="H46" s="91" t="s">
        <v>64</v>
      </c>
      <c r="I46" s="92">
        <v>0</v>
      </c>
      <c r="J46" s="92">
        <v>0</v>
      </c>
      <c r="K46" s="92">
        <v>896</v>
      </c>
      <c r="L46" s="92">
        <f t="shared" si="1"/>
        <v>896</v>
      </c>
      <c r="M46" s="92">
        <v>0</v>
      </c>
      <c r="N46" s="92">
        <v>0</v>
      </c>
      <c r="O46" s="92">
        <v>927</v>
      </c>
      <c r="P46" s="92">
        <f t="shared" si="3"/>
        <v>927</v>
      </c>
      <c r="Q46" s="92">
        <v>0</v>
      </c>
      <c r="R46" s="92">
        <v>0</v>
      </c>
      <c r="S46" s="92">
        <v>412</v>
      </c>
      <c r="T46" s="110">
        <f t="shared" si="2"/>
        <v>412</v>
      </c>
      <c r="U46" s="93"/>
      <c r="V46" s="94"/>
    </row>
    <row r="47" spans="1:22" ht="22.5">
      <c r="A47" s="109" t="s">
        <v>77</v>
      </c>
      <c r="B47" s="91" t="s">
        <v>62</v>
      </c>
      <c r="C47" s="238" t="s">
        <v>101</v>
      </c>
      <c r="D47" s="239"/>
      <c r="E47" s="240"/>
      <c r="F47" s="91" t="s">
        <v>130</v>
      </c>
      <c r="G47" s="95" t="s">
        <v>63</v>
      </c>
      <c r="H47" s="91" t="s">
        <v>64</v>
      </c>
      <c r="I47" s="92">
        <v>0</v>
      </c>
      <c r="J47" s="92">
        <v>0</v>
      </c>
      <c r="K47" s="92">
        <v>426</v>
      </c>
      <c r="L47" s="92">
        <f t="shared" si="1"/>
        <v>426</v>
      </c>
      <c r="M47" s="92">
        <v>0</v>
      </c>
      <c r="N47" s="92">
        <v>0</v>
      </c>
      <c r="O47" s="92">
        <v>441</v>
      </c>
      <c r="P47" s="92">
        <f t="shared" si="3"/>
        <v>441</v>
      </c>
      <c r="Q47" s="92">
        <v>0</v>
      </c>
      <c r="R47" s="92">
        <v>0</v>
      </c>
      <c r="S47" s="92">
        <v>195</v>
      </c>
      <c r="T47" s="110">
        <f t="shared" si="2"/>
        <v>195</v>
      </c>
      <c r="U47" s="93"/>
      <c r="V47" s="94"/>
    </row>
    <row r="48" spans="1:22" ht="22.5">
      <c r="A48" s="109" t="s">
        <v>77</v>
      </c>
      <c r="B48" s="91" t="s">
        <v>62</v>
      </c>
      <c r="C48" s="238" t="s">
        <v>104</v>
      </c>
      <c r="D48" s="239"/>
      <c r="E48" s="240"/>
      <c r="F48" s="91" t="s">
        <v>130</v>
      </c>
      <c r="G48" s="95" t="s">
        <v>63</v>
      </c>
      <c r="H48" s="91" t="s">
        <v>64</v>
      </c>
      <c r="I48" s="92">
        <v>0</v>
      </c>
      <c r="J48" s="92">
        <v>0</v>
      </c>
      <c r="K48" s="92">
        <v>128</v>
      </c>
      <c r="L48" s="92">
        <f t="shared" si="1"/>
        <v>128</v>
      </c>
      <c r="M48" s="92">
        <v>0</v>
      </c>
      <c r="N48" s="92">
        <v>0</v>
      </c>
      <c r="O48" s="92">
        <v>132</v>
      </c>
      <c r="P48" s="92">
        <f t="shared" si="3"/>
        <v>132</v>
      </c>
      <c r="Q48" s="92">
        <v>0</v>
      </c>
      <c r="R48" s="92">
        <v>0</v>
      </c>
      <c r="S48" s="92">
        <v>59</v>
      </c>
      <c r="T48" s="110">
        <f t="shared" si="2"/>
        <v>59</v>
      </c>
      <c r="U48" s="93"/>
      <c r="V48" s="94"/>
    </row>
    <row r="49" spans="1:22" ht="22.5">
      <c r="A49" s="109" t="s">
        <v>77</v>
      </c>
      <c r="B49" s="91" t="s">
        <v>62</v>
      </c>
      <c r="C49" s="238" t="s">
        <v>107</v>
      </c>
      <c r="D49" s="239"/>
      <c r="E49" s="240"/>
      <c r="F49" s="91" t="s">
        <v>130</v>
      </c>
      <c r="G49" s="95" t="s">
        <v>63</v>
      </c>
      <c r="H49" s="91" t="s">
        <v>64</v>
      </c>
      <c r="I49" s="92">
        <v>0</v>
      </c>
      <c r="J49" s="92">
        <v>0</v>
      </c>
      <c r="K49" s="92">
        <v>261</v>
      </c>
      <c r="L49" s="92">
        <f t="shared" si="1"/>
        <v>261</v>
      </c>
      <c r="M49" s="92">
        <v>0</v>
      </c>
      <c r="N49" s="92">
        <v>0</v>
      </c>
      <c r="O49" s="92">
        <v>285</v>
      </c>
      <c r="P49" s="92">
        <f t="shared" si="3"/>
        <v>285</v>
      </c>
      <c r="Q49" s="92">
        <v>0</v>
      </c>
      <c r="R49" s="92">
        <v>0</v>
      </c>
      <c r="S49" s="92">
        <v>120</v>
      </c>
      <c r="T49" s="110">
        <f t="shared" si="2"/>
        <v>120</v>
      </c>
      <c r="U49" s="93"/>
      <c r="V49" s="94"/>
    </row>
    <row r="50" spans="1:22" ht="22.5">
      <c r="A50" s="109" t="s">
        <v>77</v>
      </c>
      <c r="B50" s="91" t="s">
        <v>62</v>
      </c>
      <c r="C50" s="238" t="s">
        <v>105</v>
      </c>
      <c r="D50" s="239"/>
      <c r="E50" s="240"/>
      <c r="F50" s="91" t="s">
        <v>130</v>
      </c>
      <c r="G50" s="95" t="s">
        <v>63</v>
      </c>
      <c r="H50" s="91" t="s">
        <v>64</v>
      </c>
      <c r="I50" s="92">
        <v>0</v>
      </c>
      <c r="J50" s="92">
        <v>0</v>
      </c>
      <c r="K50" s="92">
        <v>78</v>
      </c>
      <c r="L50" s="92">
        <f t="shared" si="1"/>
        <v>78</v>
      </c>
      <c r="M50" s="92">
        <v>0</v>
      </c>
      <c r="N50" s="92">
        <v>0</v>
      </c>
      <c r="O50" s="92">
        <v>81</v>
      </c>
      <c r="P50" s="92">
        <f t="shared" si="3"/>
        <v>81</v>
      </c>
      <c r="Q50" s="92">
        <v>0</v>
      </c>
      <c r="R50" s="92">
        <v>0</v>
      </c>
      <c r="S50" s="92">
        <v>35</v>
      </c>
      <c r="T50" s="110">
        <f t="shared" si="2"/>
        <v>35</v>
      </c>
      <c r="U50" s="93"/>
      <c r="V50" s="94"/>
    </row>
    <row r="51" spans="1:22" ht="33.75">
      <c r="A51" s="109" t="s">
        <v>75</v>
      </c>
      <c r="B51" s="91" t="s">
        <v>78</v>
      </c>
      <c r="C51" s="238" t="s">
        <v>114</v>
      </c>
      <c r="D51" s="239"/>
      <c r="E51" s="240"/>
      <c r="F51" s="91" t="s">
        <v>130</v>
      </c>
      <c r="G51" s="95" t="s">
        <v>65</v>
      </c>
      <c r="H51" s="91" t="s">
        <v>66</v>
      </c>
      <c r="I51" s="92">
        <v>0</v>
      </c>
      <c r="J51" s="92">
        <v>0</v>
      </c>
      <c r="K51" s="92">
        <v>15669</v>
      </c>
      <c r="L51" s="92">
        <f t="shared" si="1"/>
        <v>15669</v>
      </c>
      <c r="M51" s="92">
        <v>0</v>
      </c>
      <c r="N51" s="92">
        <v>0</v>
      </c>
      <c r="O51" s="92">
        <v>46321</v>
      </c>
      <c r="P51" s="92">
        <f t="shared" si="3"/>
        <v>46321</v>
      </c>
      <c r="Q51" s="92">
        <v>0</v>
      </c>
      <c r="R51" s="92">
        <v>0</v>
      </c>
      <c r="S51" s="92">
        <v>25280</v>
      </c>
      <c r="T51" s="110">
        <f t="shared" si="2"/>
        <v>25280</v>
      </c>
      <c r="U51" s="93"/>
      <c r="V51" s="94"/>
    </row>
    <row r="52" spans="1:22" ht="33.75">
      <c r="A52" s="109" t="s">
        <v>75</v>
      </c>
      <c r="B52" s="91" t="s">
        <v>78</v>
      </c>
      <c r="C52" s="238" t="s">
        <v>115</v>
      </c>
      <c r="D52" s="239"/>
      <c r="E52" s="240"/>
      <c r="F52" s="91" t="s">
        <v>130</v>
      </c>
      <c r="G52" s="95" t="s">
        <v>65</v>
      </c>
      <c r="H52" s="91" t="s">
        <v>66</v>
      </c>
      <c r="I52" s="92">
        <v>0</v>
      </c>
      <c r="J52" s="92">
        <v>0</v>
      </c>
      <c r="K52" s="92">
        <v>4701</v>
      </c>
      <c r="L52" s="92">
        <f t="shared" si="1"/>
        <v>4701</v>
      </c>
      <c r="M52" s="92">
        <v>0</v>
      </c>
      <c r="N52" s="92">
        <v>0</v>
      </c>
      <c r="O52" s="92">
        <v>13899</v>
      </c>
      <c r="P52" s="92">
        <f t="shared" si="3"/>
        <v>13899</v>
      </c>
      <c r="Q52" s="92">
        <v>0</v>
      </c>
      <c r="R52" s="92">
        <v>0</v>
      </c>
      <c r="S52" s="92">
        <v>7595</v>
      </c>
      <c r="T52" s="110">
        <f t="shared" si="2"/>
        <v>7595</v>
      </c>
      <c r="U52" s="93"/>
      <c r="V52" s="94"/>
    </row>
    <row r="53" spans="1:22" ht="33.75">
      <c r="A53" s="109" t="s">
        <v>75</v>
      </c>
      <c r="B53" s="91" t="s">
        <v>78</v>
      </c>
      <c r="C53" s="238" t="s">
        <v>108</v>
      </c>
      <c r="D53" s="239"/>
      <c r="E53" s="240"/>
      <c r="F53" s="91" t="s">
        <v>130</v>
      </c>
      <c r="G53" s="95" t="s">
        <v>65</v>
      </c>
      <c r="H53" s="91" t="s">
        <v>66</v>
      </c>
      <c r="I53" s="92">
        <v>0</v>
      </c>
      <c r="J53" s="92">
        <v>0</v>
      </c>
      <c r="K53" s="92">
        <v>2694</v>
      </c>
      <c r="L53" s="92">
        <f t="shared" si="1"/>
        <v>2694</v>
      </c>
      <c r="M53" s="92">
        <v>0</v>
      </c>
      <c r="N53" s="92">
        <v>0</v>
      </c>
      <c r="O53" s="92">
        <v>7963</v>
      </c>
      <c r="P53" s="92">
        <f t="shared" si="3"/>
        <v>7963</v>
      </c>
      <c r="Q53" s="92">
        <v>0</v>
      </c>
      <c r="R53" s="92">
        <v>0</v>
      </c>
      <c r="S53" s="92">
        <v>4390</v>
      </c>
      <c r="T53" s="110">
        <f t="shared" si="2"/>
        <v>4390</v>
      </c>
      <c r="U53" s="93"/>
      <c r="V53" s="94"/>
    </row>
    <row r="54" spans="1:22" ht="33.75">
      <c r="A54" s="109" t="s">
        <v>75</v>
      </c>
      <c r="B54" s="91" t="s">
        <v>78</v>
      </c>
      <c r="C54" s="238" t="s">
        <v>109</v>
      </c>
      <c r="D54" s="239"/>
      <c r="E54" s="240"/>
      <c r="F54" s="91" t="s">
        <v>130</v>
      </c>
      <c r="G54" s="95" t="s">
        <v>65</v>
      </c>
      <c r="H54" s="91" t="s">
        <v>66</v>
      </c>
      <c r="I54" s="92">
        <v>0</v>
      </c>
      <c r="J54" s="92">
        <v>0</v>
      </c>
      <c r="K54" s="92">
        <v>808</v>
      </c>
      <c r="L54" s="92">
        <f t="shared" si="1"/>
        <v>808</v>
      </c>
      <c r="M54" s="92">
        <v>0</v>
      </c>
      <c r="N54" s="92">
        <v>0</v>
      </c>
      <c r="O54" s="92">
        <v>2389</v>
      </c>
      <c r="P54" s="92">
        <f t="shared" si="3"/>
        <v>2389</v>
      </c>
      <c r="Q54" s="92">
        <v>0</v>
      </c>
      <c r="R54" s="92">
        <v>0</v>
      </c>
      <c r="S54" s="92">
        <v>1328</v>
      </c>
      <c r="T54" s="110">
        <f t="shared" si="2"/>
        <v>1328</v>
      </c>
      <c r="U54" s="93"/>
      <c r="V54" s="94"/>
    </row>
    <row r="55" spans="1:22" ht="33.75">
      <c r="A55" s="109" t="s">
        <v>75</v>
      </c>
      <c r="B55" s="91" t="s">
        <v>78</v>
      </c>
      <c r="C55" s="238" t="s">
        <v>110</v>
      </c>
      <c r="D55" s="239"/>
      <c r="E55" s="240"/>
      <c r="F55" s="91" t="s">
        <v>130</v>
      </c>
      <c r="G55" s="95" t="s">
        <v>65</v>
      </c>
      <c r="H55" s="91" t="s">
        <v>66</v>
      </c>
      <c r="I55" s="92">
        <v>0</v>
      </c>
      <c r="J55" s="92">
        <v>0</v>
      </c>
      <c r="K55" s="92">
        <v>385</v>
      </c>
      <c r="L55" s="92">
        <f t="shared" si="1"/>
        <v>385</v>
      </c>
      <c r="M55" s="92">
        <v>0</v>
      </c>
      <c r="N55" s="92">
        <v>0</v>
      </c>
      <c r="O55" s="92">
        <v>1135</v>
      </c>
      <c r="P55" s="92">
        <f t="shared" si="3"/>
        <v>1135</v>
      </c>
      <c r="Q55" s="92">
        <v>0</v>
      </c>
      <c r="R55" s="92">
        <v>0</v>
      </c>
      <c r="S55" s="92">
        <v>626</v>
      </c>
      <c r="T55" s="110">
        <f t="shared" si="2"/>
        <v>626</v>
      </c>
      <c r="U55" s="93"/>
      <c r="V55" s="94"/>
    </row>
    <row r="56" spans="1:22" ht="33.75">
      <c r="A56" s="109" t="s">
        <v>75</v>
      </c>
      <c r="B56" s="91" t="s">
        <v>78</v>
      </c>
      <c r="C56" s="238" t="s">
        <v>111</v>
      </c>
      <c r="D56" s="239"/>
      <c r="E56" s="240"/>
      <c r="F56" s="91" t="s">
        <v>130</v>
      </c>
      <c r="G56" s="95" t="s">
        <v>65</v>
      </c>
      <c r="H56" s="91" t="s">
        <v>66</v>
      </c>
      <c r="I56" s="92">
        <v>0</v>
      </c>
      <c r="J56" s="92">
        <v>0</v>
      </c>
      <c r="K56" s="92">
        <v>115</v>
      </c>
      <c r="L56" s="92">
        <f t="shared" si="1"/>
        <v>115</v>
      </c>
      <c r="M56" s="92">
        <v>0</v>
      </c>
      <c r="N56" s="92">
        <v>0</v>
      </c>
      <c r="O56" s="92">
        <v>342</v>
      </c>
      <c r="P56" s="92">
        <f t="shared" si="3"/>
        <v>342</v>
      </c>
      <c r="Q56" s="92">
        <v>0</v>
      </c>
      <c r="R56" s="92">
        <v>0</v>
      </c>
      <c r="S56" s="92">
        <v>188</v>
      </c>
      <c r="T56" s="110">
        <f t="shared" si="2"/>
        <v>188</v>
      </c>
      <c r="U56" s="93"/>
      <c r="V56" s="94"/>
    </row>
    <row r="57" spans="1:22" ht="33.75">
      <c r="A57" s="109" t="s">
        <v>75</v>
      </c>
      <c r="B57" s="91" t="s">
        <v>78</v>
      </c>
      <c r="C57" s="238" t="s">
        <v>112</v>
      </c>
      <c r="D57" s="239"/>
      <c r="E57" s="240"/>
      <c r="F57" s="91" t="s">
        <v>130</v>
      </c>
      <c r="G57" s="95" t="s">
        <v>65</v>
      </c>
      <c r="H57" s="91" t="s">
        <v>66</v>
      </c>
      <c r="I57" s="92">
        <v>0</v>
      </c>
      <c r="J57" s="92">
        <v>0</v>
      </c>
      <c r="K57" s="92">
        <v>235</v>
      </c>
      <c r="L57" s="92">
        <f t="shared" si="1"/>
        <v>235</v>
      </c>
      <c r="M57" s="92">
        <v>0</v>
      </c>
      <c r="N57" s="92">
        <v>0</v>
      </c>
      <c r="O57" s="92">
        <v>695</v>
      </c>
      <c r="P57" s="92">
        <f t="shared" si="3"/>
        <v>695</v>
      </c>
      <c r="Q57" s="92">
        <v>0</v>
      </c>
      <c r="R57" s="92">
        <v>0</v>
      </c>
      <c r="S57" s="92">
        <v>383</v>
      </c>
      <c r="T57" s="110">
        <f t="shared" si="2"/>
        <v>383</v>
      </c>
      <c r="U57" s="93"/>
      <c r="V57" s="94"/>
    </row>
    <row r="58" spans="1:22" ht="33.75">
      <c r="A58" s="109" t="s">
        <v>75</v>
      </c>
      <c r="B58" s="91" t="s">
        <v>78</v>
      </c>
      <c r="C58" s="238" t="s">
        <v>113</v>
      </c>
      <c r="D58" s="239"/>
      <c r="E58" s="240"/>
      <c r="F58" s="91" t="s">
        <v>130</v>
      </c>
      <c r="G58" s="95" t="s">
        <v>65</v>
      </c>
      <c r="H58" s="91" t="s">
        <v>66</v>
      </c>
      <c r="I58" s="92">
        <v>0</v>
      </c>
      <c r="J58" s="92">
        <v>0</v>
      </c>
      <c r="K58" s="92">
        <v>71</v>
      </c>
      <c r="L58" s="92">
        <f t="shared" si="1"/>
        <v>71</v>
      </c>
      <c r="M58" s="92">
        <v>0</v>
      </c>
      <c r="N58" s="92">
        <v>0</v>
      </c>
      <c r="O58" s="92">
        <v>209</v>
      </c>
      <c r="P58" s="92">
        <f t="shared" si="3"/>
        <v>209</v>
      </c>
      <c r="Q58" s="92">
        <v>0</v>
      </c>
      <c r="R58" s="92">
        <v>0</v>
      </c>
      <c r="S58" s="92">
        <v>116</v>
      </c>
      <c r="T58" s="110">
        <f t="shared" si="2"/>
        <v>116</v>
      </c>
      <c r="U58" s="93"/>
      <c r="V58" s="94"/>
    </row>
    <row r="59" spans="1:22" ht="33.75">
      <c r="A59" s="109" t="s">
        <v>75</v>
      </c>
      <c r="B59" s="91" t="s">
        <v>78</v>
      </c>
      <c r="C59" s="238" t="s">
        <v>120</v>
      </c>
      <c r="D59" s="239"/>
      <c r="E59" s="240"/>
      <c r="F59" s="91" t="s">
        <v>130</v>
      </c>
      <c r="G59" s="95" t="s">
        <v>65</v>
      </c>
      <c r="H59" s="91" t="s">
        <v>66</v>
      </c>
      <c r="I59" s="92">
        <v>0</v>
      </c>
      <c r="J59" s="92">
        <v>0</v>
      </c>
      <c r="K59" s="92">
        <v>0</v>
      </c>
      <c r="L59" s="92">
        <f t="shared" si="1"/>
        <v>0</v>
      </c>
      <c r="M59" s="92">
        <v>0</v>
      </c>
      <c r="N59" s="92">
        <v>0</v>
      </c>
      <c r="O59" s="92">
        <v>0</v>
      </c>
      <c r="P59" s="92">
        <f t="shared" si="3"/>
        <v>0</v>
      </c>
      <c r="Q59" s="92">
        <v>0</v>
      </c>
      <c r="R59" s="92">
        <v>0</v>
      </c>
      <c r="S59" s="92">
        <v>1270</v>
      </c>
      <c r="T59" s="110">
        <f t="shared" si="2"/>
        <v>1270</v>
      </c>
      <c r="U59" s="93"/>
      <c r="V59" s="94"/>
    </row>
    <row r="60" spans="1:22" ht="33.75">
      <c r="A60" s="109" t="s">
        <v>75</v>
      </c>
      <c r="B60" s="91" t="s">
        <v>78</v>
      </c>
      <c r="C60" s="238" t="s">
        <v>106</v>
      </c>
      <c r="D60" s="239"/>
      <c r="E60" s="240"/>
      <c r="F60" s="91" t="s">
        <v>130</v>
      </c>
      <c r="G60" s="95" t="s">
        <v>65</v>
      </c>
      <c r="H60" s="91" t="s">
        <v>66</v>
      </c>
      <c r="I60" s="92">
        <v>0</v>
      </c>
      <c r="J60" s="92">
        <v>0</v>
      </c>
      <c r="K60" s="92">
        <v>0</v>
      </c>
      <c r="L60" s="92">
        <f t="shared" si="1"/>
        <v>0</v>
      </c>
      <c r="M60" s="92">
        <v>0</v>
      </c>
      <c r="N60" s="92">
        <v>0</v>
      </c>
      <c r="O60" s="92">
        <v>0</v>
      </c>
      <c r="P60" s="92">
        <f t="shared" si="3"/>
        <v>0</v>
      </c>
      <c r="Q60" s="92">
        <v>0</v>
      </c>
      <c r="R60" s="92">
        <v>0</v>
      </c>
      <c r="S60" s="92">
        <v>381</v>
      </c>
      <c r="T60" s="110">
        <f t="shared" si="2"/>
        <v>381</v>
      </c>
      <c r="U60" s="93"/>
      <c r="V60" s="94"/>
    </row>
    <row r="61" spans="1:22" ht="33.75">
      <c r="A61" s="109" t="s">
        <v>68</v>
      </c>
      <c r="B61" s="91" t="s">
        <v>62</v>
      </c>
      <c r="C61" s="238" t="s">
        <v>116</v>
      </c>
      <c r="D61" s="239"/>
      <c r="E61" s="240"/>
      <c r="F61" s="91" t="s">
        <v>130</v>
      </c>
      <c r="G61" s="95" t="s">
        <v>65</v>
      </c>
      <c r="H61" s="91" t="s">
        <v>66</v>
      </c>
      <c r="I61" s="92">
        <v>0</v>
      </c>
      <c r="J61" s="92">
        <v>0</v>
      </c>
      <c r="K61" s="92">
        <v>21415</v>
      </c>
      <c r="L61" s="92">
        <f t="shared" si="1"/>
        <v>21415</v>
      </c>
      <c r="M61" s="92">
        <v>0</v>
      </c>
      <c r="N61" s="92">
        <v>0</v>
      </c>
      <c r="O61" s="92">
        <v>0</v>
      </c>
      <c r="P61" s="92">
        <f t="shared" si="3"/>
        <v>0</v>
      </c>
      <c r="Q61" s="92">
        <v>0</v>
      </c>
      <c r="R61" s="92">
        <v>0</v>
      </c>
      <c r="S61" s="92">
        <v>0</v>
      </c>
      <c r="T61" s="110">
        <f t="shared" si="2"/>
        <v>0</v>
      </c>
      <c r="U61" s="93"/>
      <c r="V61" s="94"/>
    </row>
    <row r="62" spans="1:22" ht="33.75">
      <c r="A62" s="109" t="s">
        <v>68</v>
      </c>
      <c r="B62" s="91" t="s">
        <v>62</v>
      </c>
      <c r="C62" s="238" t="s">
        <v>117</v>
      </c>
      <c r="D62" s="239"/>
      <c r="E62" s="240"/>
      <c r="F62" s="91" t="s">
        <v>130</v>
      </c>
      <c r="G62" s="95" t="s">
        <v>65</v>
      </c>
      <c r="H62" s="91" t="s">
        <v>66</v>
      </c>
      <c r="I62" s="92">
        <v>0</v>
      </c>
      <c r="J62" s="92">
        <v>0</v>
      </c>
      <c r="K62" s="92">
        <v>47695</v>
      </c>
      <c r="L62" s="92">
        <f t="shared" si="1"/>
        <v>47695</v>
      </c>
      <c r="M62" s="92">
        <v>0</v>
      </c>
      <c r="N62" s="92">
        <v>0</v>
      </c>
      <c r="O62" s="92">
        <v>0</v>
      </c>
      <c r="P62" s="92">
        <f t="shared" si="3"/>
        <v>0</v>
      </c>
      <c r="Q62" s="92">
        <v>0</v>
      </c>
      <c r="R62" s="92">
        <v>0</v>
      </c>
      <c r="S62" s="92">
        <v>0</v>
      </c>
      <c r="T62" s="110">
        <f t="shared" si="2"/>
        <v>0</v>
      </c>
      <c r="U62" s="93"/>
      <c r="V62" s="94"/>
    </row>
    <row r="63" spans="1:22" ht="22.5">
      <c r="A63" s="109" t="s">
        <v>77</v>
      </c>
      <c r="B63" s="91" t="s">
        <v>62</v>
      </c>
      <c r="C63" s="238" t="s">
        <v>95</v>
      </c>
      <c r="D63" s="239"/>
      <c r="E63" s="240"/>
      <c r="F63" s="91" t="s">
        <v>131</v>
      </c>
      <c r="G63" s="95" t="s">
        <v>63</v>
      </c>
      <c r="H63" s="91" t="s">
        <v>64</v>
      </c>
      <c r="I63" s="92">
        <v>0</v>
      </c>
      <c r="J63" s="92">
        <v>0</v>
      </c>
      <c r="K63" s="92">
        <v>9117</v>
      </c>
      <c r="L63" s="92">
        <f>K63+J63</f>
        <v>9117</v>
      </c>
      <c r="M63" s="92">
        <v>0</v>
      </c>
      <c r="N63" s="92">
        <v>0</v>
      </c>
      <c r="O63" s="92">
        <v>20726</v>
      </c>
      <c r="P63" s="92">
        <f>O63+N63</f>
        <v>20726</v>
      </c>
      <c r="Q63" s="92">
        <v>0</v>
      </c>
      <c r="R63" s="92">
        <v>0</v>
      </c>
      <c r="S63" s="92">
        <v>10337</v>
      </c>
      <c r="T63" s="110">
        <f>S63+R63</f>
        <v>10337</v>
      </c>
      <c r="U63" s="93"/>
      <c r="V63" s="94"/>
    </row>
    <row r="64" spans="1:22" ht="22.5">
      <c r="A64" s="109" t="s">
        <v>77</v>
      </c>
      <c r="B64" s="91" t="s">
        <v>62</v>
      </c>
      <c r="C64" s="238" t="s">
        <v>96</v>
      </c>
      <c r="D64" s="239"/>
      <c r="E64" s="240"/>
      <c r="F64" s="91" t="s">
        <v>131</v>
      </c>
      <c r="G64" s="95" t="s">
        <v>63</v>
      </c>
      <c r="H64" s="91" t="s">
        <v>64</v>
      </c>
      <c r="I64" s="92">
        <v>0</v>
      </c>
      <c r="J64" s="92">
        <v>0</v>
      </c>
      <c r="K64" s="92">
        <v>2735</v>
      </c>
      <c r="L64" s="92">
        <f t="shared" ref="L64:L72" si="4">K64+J64</f>
        <v>2735</v>
      </c>
      <c r="M64" s="92">
        <v>0</v>
      </c>
      <c r="N64" s="92">
        <v>0</v>
      </c>
      <c r="O64" s="92">
        <v>6218</v>
      </c>
      <c r="P64" s="92">
        <f t="shared" ref="P64:P72" si="5">O64+N64</f>
        <v>6218</v>
      </c>
      <c r="Q64" s="92">
        <v>0</v>
      </c>
      <c r="R64" s="92">
        <v>0</v>
      </c>
      <c r="S64" s="92">
        <v>3101</v>
      </c>
      <c r="T64" s="110">
        <f t="shared" ref="T64:T72" si="6">S64+R64</f>
        <v>3101</v>
      </c>
      <c r="U64" s="93"/>
      <c r="V64" s="94"/>
    </row>
    <row r="65" spans="1:22" ht="22.5">
      <c r="A65" s="109" t="s">
        <v>77</v>
      </c>
      <c r="B65" s="91" t="s">
        <v>62</v>
      </c>
      <c r="C65" s="238" t="s">
        <v>97</v>
      </c>
      <c r="D65" s="239"/>
      <c r="E65" s="240"/>
      <c r="F65" s="91" t="s">
        <v>131</v>
      </c>
      <c r="G65" s="95" t="s">
        <v>63</v>
      </c>
      <c r="H65" s="91" t="s">
        <v>64</v>
      </c>
      <c r="I65" s="92">
        <v>0</v>
      </c>
      <c r="J65" s="92">
        <v>0</v>
      </c>
      <c r="K65" s="92">
        <v>0</v>
      </c>
      <c r="L65" s="92">
        <f t="shared" si="4"/>
        <v>0</v>
      </c>
      <c r="M65" s="92">
        <v>0</v>
      </c>
      <c r="N65" s="92">
        <v>0</v>
      </c>
      <c r="O65" s="92">
        <v>1154</v>
      </c>
      <c r="P65" s="92">
        <f t="shared" si="5"/>
        <v>1154</v>
      </c>
      <c r="Q65" s="92">
        <v>0</v>
      </c>
      <c r="R65" s="92">
        <v>0</v>
      </c>
      <c r="S65" s="92">
        <v>1154</v>
      </c>
      <c r="T65" s="110">
        <f t="shared" si="6"/>
        <v>1154</v>
      </c>
      <c r="U65" s="93"/>
      <c r="V65" s="94"/>
    </row>
    <row r="66" spans="1:22" ht="22.5">
      <c r="A66" s="109" t="s">
        <v>77</v>
      </c>
      <c r="B66" s="91" t="s">
        <v>62</v>
      </c>
      <c r="C66" s="238" t="s">
        <v>98</v>
      </c>
      <c r="D66" s="239"/>
      <c r="E66" s="240"/>
      <c r="F66" s="91" t="s">
        <v>131</v>
      </c>
      <c r="G66" s="95" t="s">
        <v>63</v>
      </c>
      <c r="H66" s="91" t="s">
        <v>64</v>
      </c>
      <c r="I66" s="92">
        <v>0</v>
      </c>
      <c r="J66" s="92">
        <v>0</v>
      </c>
      <c r="K66" s="92">
        <v>0</v>
      </c>
      <c r="L66" s="92">
        <f t="shared" si="4"/>
        <v>0</v>
      </c>
      <c r="M66" s="92">
        <v>0</v>
      </c>
      <c r="N66" s="92">
        <v>0</v>
      </c>
      <c r="O66" s="92">
        <v>346</v>
      </c>
      <c r="P66" s="92">
        <f t="shared" si="5"/>
        <v>346</v>
      </c>
      <c r="Q66" s="92">
        <v>0</v>
      </c>
      <c r="R66" s="92">
        <v>0</v>
      </c>
      <c r="S66" s="92">
        <v>346</v>
      </c>
      <c r="T66" s="110">
        <f t="shared" si="6"/>
        <v>346</v>
      </c>
      <c r="U66" s="93"/>
      <c r="V66" s="94"/>
    </row>
    <row r="67" spans="1:22" ht="22.5">
      <c r="A67" s="109" t="s">
        <v>77</v>
      </c>
      <c r="B67" s="91" t="s">
        <v>62</v>
      </c>
      <c r="C67" s="238" t="s">
        <v>99</v>
      </c>
      <c r="D67" s="239"/>
      <c r="E67" s="240"/>
      <c r="F67" s="91" t="s">
        <v>131</v>
      </c>
      <c r="G67" s="95" t="s">
        <v>63</v>
      </c>
      <c r="H67" s="91" t="s">
        <v>64</v>
      </c>
      <c r="I67" s="92">
        <v>0</v>
      </c>
      <c r="J67" s="92">
        <v>0</v>
      </c>
      <c r="K67" s="92">
        <v>1544</v>
      </c>
      <c r="L67" s="92">
        <f t="shared" si="4"/>
        <v>1544</v>
      </c>
      <c r="M67" s="92">
        <v>0</v>
      </c>
      <c r="N67" s="92">
        <v>0</v>
      </c>
      <c r="O67" s="92">
        <v>3705</v>
      </c>
      <c r="P67" s="92">
        <f t="shared" si="5"/>
        <v>3705</v>
      </c>
      <c r="Q67" s="92">
        <v>0</v>
      </c>
      <c r="R67" s="92">
        <v>0</v>
      </c>
      <c r="S67" s="92">
        <v>1945</v>
      </c>
      <c r="T67" s="110">
        <f t="shared" si="6"/>
        <v>1945</v>
      </c>
      <c r="U67" s="93"/>
      <c r="V67" s="94"/>
    </row>
    <row r="68" spans="1:22" ht="22.5">
      <c r="A68" s="109" t="s">
        <v>77</v>
      </c>
      <c r="B68" s="91" t="s">
        <v>62</v>
      </c>
      <c r="C68" s="238" t="s">
        <v>100</v>
      </c>
      <c r="D68" s="239"/>
      <c r="E68" s="240"/>
      <c r="F68" s="91" t="s">
        <v>131</v>
      </c>
      <c r="G68" s="95" t="s">
        <v>63</v>
      </c>
      <c r="H68" s="91" t="s">
        <v>64</v>
      </c>
      <c r="I68" s="92">
        <v>0</v>
      </c>
      <c r="J68" s="92">
        <v>0</v>
      </c>
      <c r="K68" s="92">
        <v>464</v>
      </c>
      <c r="L68" s="92">
        <f t="shared" si="4"/>
        <v>464</v>
      </c>
      <c r="M68" s="92">
        <v>0</v>
      </c>
      <c r="N68" s="92">
        <v>0</v>
      </c>
      <c r="O68" s="92">
        <v>1112</v>
      </c>
      <c r="P68" s="92">
        <f t="shared" si="5"/>
        <v>1112</v>
      </c>
      <c r="Q68" s="92">
        <v>0</v>
      </c>
      <c r="R68" s="92">
        <v>0</v>
      </c>
      <c r="S68" s="92">
        <v>584</v>
      </c>
      <c r="T68" s="110">
        <f t="shared" si="6"/>
        <v>584</v>
      </c>
      <c r="U68" s="93"/>
      <c r="V68" s="94"/>
    </row>
    <row r="69" spans="1:22" ht="22.5">
      <c r="A69" s="109" t="s">
        <v>77</v>
      </c>
      <c r="B69" s="91" t="s">
        <v>62</v>
      </c>
      <c r="C69" s="238" t="s">
        <v>101</v>
      </c>
      <c r="D69" s="239"/>
      <c r="E69" s="240"/>
      <c r="F69" s="91" t="s">
        <v>131</v>
      </c>
      <c r="G69" s="95" t="s">
        <v>63</v>
      </c>
      <c r="H69" s="91" t="s">
        <v>64</v>
      </c>
      <c r="I69" s="92">
        <v>0</v>
      </c>
      <c r="J69" s="92">
        <v>0</v>
      </c>
      <c r="K69" s="92">
        <v>224</v>
      </c>
      <c r="L69" s="92">
        <f t="shared" si="4"/>
        <v>224</v>
      </c>
      <c r="M69" s="92">
        <v>0</v>
      </c>
      <c r="N69" s="92">
        <v>0</v>
      </c>
      <c r="O69" s="92">
        <v>536</v>
      </c>
      <c r="P69" s="92">
        <f t="shared" si="5"/>
        <v>536</v>
      </c>
      <c r="Q69" s="92">
        <v>0</v>
      </c>
      <c r="R69" s="92">
        <v>0</v>
      </c>
      <c r="S69" s="92">
        <v>282</v>
      </c>
      <c r="T69" s="110">
        <f t="shared" si="6"/>
        <v>282</v>
      </c>
      <c r="U69" s="93"/>
      <c r="V69" s="94"/>
    </row>
    <row r="70" spans="1:22" ht="22.5">
      <c r="A70" s="109" t="s">
        <v>77</v>
      </c>
      <c r="B70" s="91" t="s">
        <v>62</v>
      </c>
      <c r="C70" s="238" t="s">
        <v>104</v>
      </c>
      <c r="D70" s="239"/>
      <c r="E70" s="240"/>
      <c r="F70" s="91" t="s">
        <v>131</v>
      </c>
      <c r="G70" s="95" t="s">
        <v>63</v>
      </c>
      <c r="H70" s="91" t="s">
        <v>64</v>
      </c>
      <c r="I70" s="92">
        <v>0</v>
      </c>
      <c r="J70" s="92">
        <v>0</v>
      </c>
      <c r="K70" s="92">
        <v>67</v>
      </c>
      <c r="L70" s="92">
        <f t="shared" si="4"/>
        <v>67</v>
      </c>
      <c r="M70" s="92">
        <v>0</v>
      </c>
      <c r="N70" s="92">
        <v>0</v>
      </c>
      <c r="O70" s="92">
        <v>161</v>
      </c>
      <c r="P70" s="92">
        <f t="shared" si="5"/>
        <v>161</v>
      </c>
      <c r="Q70" s="92">
        <v>0</v>
      </c>
      <c r="R70" s="92">
        <v>0</v>
      </c>
      <c r="S70" s="92">
        <v>84</v>
      </c>
      <c r="T70" s="110">
        <f t="shared" si="6"/>
        <v>84</v>
      </c>
      <c r="U70" s="93"/>
      <c r="V70" s="94"/>
    </row>
    <row r="71" spans="1:22" ht="22.5">
      <c r="A71" s="109" t="s">
        <v>77</v>
      </c>
      <c r="B71" s="91" t="s">
        <v>62</v>
      </c>
      <c r="C71" s="238" t="s">
        <v>107</v>
      </c>
      <c r="D71" s="239"/>
      <c r="E71" s="240"/>
      <c r="F71" s="91" t="s">
        <v>131</v>
      </c>
      <c r="G71" s="95" t="s">
        <v>63</v>
      </c>
      <c r="H71" s="91" t="s">
        <v>64</v>
      </c>
      <c r="I71" s="92">
        <v>0</v>
      </c>
      <c r="J71" s="92">
        <v>0</v>
      </c>
      <c r="K71" s="92">
        <v>137</v>
      </c>
      <c r="L71" s="92">
        <f t="shared" si="4"/>
        <v>137</v>
      </c>
      <c r="M71" s="92">
        <v>0</v>
      </c>
      <c r="N71" s="92">
        <v>0</v>
      </c>
      <c r="O71" s="92">
        <v>328</v>
      </c>
      <c r="P71" s="92">
        <f t="shared" si="5"/>
        <v>328</v>
      </c>
      <c r="Q71" s="92">
        <v>0</v>
      </c>
      <c r="R71" s="92">
        <v>0</v>
      </c>
      <c r="S71" s="92">
        <v>173</v>
      </c>
      <c r="T71" s="110">
        <f t="shared" si="6"/>
        <v>173</v>
      </c>
      <c r="U71" s="93"/>
      <c r="V71" s="94"/>
    </row>
    <row r="72" spans="1:22" ht="22.5">
      <c r="A72" s="109" t="s">
        <v>77</v>
      </c>
      <c r="B72" s="91" t="s">
        <v>62</v>
      </c>
      <c r="C72" s="238" t="s">
        <v>105</v>
      </c>
      <c r="D72" s="239"/>
      <c r="E72" s="240"/>
      <c r="F72" s="91" t="s">
        <v>131</v>
      </c>
      <c r="G72" s="95" t="s">
        <v>63</v>
      </c>
      <c r="H72" s="91" t="s">
        <v>64</v>
      </c>
      <c r="I72" s="92">
        <v>0</v>
      </c>
      <c r="J72" s="92">
        <v>0</v>
      </c>
      <c r="K72" s="92">
        <v>40</v>
      </c>
      <c r="L72" s="92">
        <f t="shared" si="4"/>
        <v>40</v>
      </c>
      <c r="M72" s="92">
        <v>0</v>
      </c>
      <c r="N72" s="92">
        <v>0</v>
      </c>
      <c r="O72" s="92">
        <v>99</v>
      </c>
      <c r="P72" s="92">
        <f t="shared" si="5"/>
        <v>99</v>
      </c>
      <c r="Q72" s="92">
        <v>0</v>
      </c>
      <c r="R72" s="92">
        <v>0</v>
      </c>
      <c r="S72" s="92">
        <v>52</v>
      </c>
      <c r="T72" s="110">
        <f t="shared" si="6"/>
        <v>52</v>
      </c>
      <c r="U72" s="93"/>
      <c r="V72" s="94"/>
    </row>
    <row r="73" spans="1:22" ht="33.75">
      <c r="A73" s="109" t="s">
        <v>75</v>
      </c>
      <c r="B73" s="91" t="s">
        <v>78</v>
      </c>
      <c r="C73" s="238" t="s">
        <v>114</v>
      </c>
      <c r="D73" s="239"/>
      <c r="E73" s="240"/>
      <c r="F73" s="91" t="s">
        <v>131</v>
      </c>
      <c r="G73" s="95" t="s">
        <v>65</v>
      </c>
      <c r="H73" s="91" t="s">
        <v>66</v>
      </c>
      <c r="I73" s="92">
        <v>0</v>
      </c>
      <c r="J73" s="92">
        <v>0</v>
      </c>
      <c r="K73" s="92">
        <v>4092</v>
      </c>
      <c r="L73" s="92">
        <f>K73+J73</f>
        <v>4092</v>
      </c>
      <c r="M73" s="92">
        <v>0</v>
      </c>
      <c r="N73" s="92">
        <v>0</v>
      </c>
      <c r="O73" s="92">
        <v>13301</v>
      </c>
      <c r="P73" s="92">
        <f>O73+N73</f>
        <v>13301</v>
      </c>
      <c r="Q73" s="92">
        <v>0</v>
      </c>
      <c r="R73" s="92">
        <v>0</v>
      </c>
      <c r="S73" s="92">
        <v>8804</v>
      </c>
      <c r="T73" s="110">
        <f>S73+R73</f>
        <v>8804</v>
      </c>
      <c r="U73" s="93"/>
      <c r="V73" s="94"/>
    </row>
    <row r="74" spans="1:22" ht="33.75">
      <c r="A74" s="109" t="s">
        <v>75</v>
      </c>
      <c r="B74" s="91" t="s">
        <v>78</v>
      </c>
      <c r="C74" s="238" t="s">
        <v>115</v>
      </c>
      <c r="D74" s="239"/>
      <c r="E74" s="240"/>
      <c r="F74" s="91" t="s">
        <v>131</v>
      </c>
      <c r="G74" s="95" t="s">
        <v>65</v>
      </c>
      <c r="H74" s="91" t="s">
        <v>66</v>
      </c>
      <c r="I74" s="92">
        <v>0</v>
      </c>
      <c r="J74" s="92">
        <v>0</v>
      </c>
      <c r="K74" s="92">
        <v>9772</v>
      </c>
      <c r="L74" s="92">
        <f t="shared" ref="L74:L82" si="7">K74+J74</f>
        <v>9772</v>
      </c>
      <c r="M74" s="92">
        <v>0</v>
      </c>
      <c r="N74" s="92">
        <v>0</v>
      </c>
      <c r="O74" s="92">
        <v>28774</v>
      </c>
      <c r="P74" s="92">
        <f t="shared" ref="P74:P82" si="8">O74+N74</f>
        <v>28774</v>
      </c>
      <c r="Q74" s="92">
        <v>0</v>
      </c>
      <c r="R74" s="92">
        <v>0</v>
      </c>
      <c r="S74" s="92">
        <v>15215</v>
      </c>
      <c r="T74" s="110">
        <f t="shared" ref="T74:T82" si="9">S74+R74</f>
        <v>15215</v>
      </c>
      <c r="U74" s="93"/>
      <c r="V74" s="94"/>
    </row>
    <row r="75" spans="1:22" ht="33.75">
      <c r="A75" s="109" t="s">
        <v>75</v>
      </c>
      <c r="B75" s="91" t="s">
        <v>78</v>
      </c>
      <c r="C75" s="238" t="s">
        <v>108</v>
      </c>
      <c r="D75" s="239"/>
      <c r="E75" s="240"/>
      <c r="F75" s="91" t="s">
        <v>131</v>
      </c>
      <c r="G75" s="95" t="s">
        <v>65</v>
      </c>
      <c r="H75" s="91" t="s">
        <v>66</v>
      </c>
      <c r="I75" s="92">
        <v>0</v>
      </c>
      <c r="J75" s="92">
        <v>0</v>
      </c>
      <c r="K75" s="92">
        <v>704</v>
      </c>
      <c r="L75" s="92">
        <f t="shared" si="7"/>
        <v>704</v>
      </c>
      <c r="M75" s="92">
        <v>0</v>
      </c>
      <c r="N75" s="92">
        <v>0</v>
      </c>
      <c r="O75" s="92">
        <v>2287</v>
      </c>
      <c r="P75" s="92">
        <f t="shared" si="8"/>
        <v>2287</v>
      </c>
      <c r="Q75" s="92">
        <v>0</v>
      </c>
      <c r="R75" s="92">
        <v>0</v>
      </c>
      <c r="S75" s="92">
        <v>1733</v>
      </c>
      <c r="T75" s="110">
        <f t="shared" si="9"/>
        <v>1733</v>
      </c>
      <c r="U75" s="93"/>
      <c r="V75" s="94"/>
    </row>
    <row r="76" spans="1:22" ht="33.75">
      <c r="A76" s="109" t="s">
        <v>75</v>
      </c>
      <c r="B76" s="91" t="s">
        <v>78</v>
      </c>
      <c r="C76" s="238" t="s">
        <v>109</v>
      </c>
      <c r="D76" s="239"/>
      <c r="E76" s="240"/>
      <c r="F76" s="91" t="s">
        <v>131</v>
      </c>
      <c r="G76" s="95" t="s">
        <v>65</v>
      </c>
      <c r="H76" s="91" t="s">
        <v>66</v>
      </c>
      <c r="I76" s="92">
        <v>0</v>
      </c>
      <c r="J76" s="92">
        <v>0</v>
      </c>
      <c r="K76" s="92">
        <v>1681</v>
      </c>
      <c r="L76" s="92">
        <f t="shared" si="7"/>
        <v>1681</v>
      </c>
      <c r="M76" s="92">
        <v>0</v>
      </c>
      <c r="N76" s="92">
        <v>0</v>
      </c>
      <c r="O76" s="92">
        <v>4946</v>
      </c>
      <c r="P76" s="92">
        <f t="shared" si="8"/>
        <v>4946</v>
      </c>
      <c r="Q76" s="92">
        <v>0</v>
      </c>
      <c r="R76" s="92">
        <v>0</v>
      </c>
      <c r="S76" s="92">
        <v>2682</v>
      </c>
      <c r="T76" s="110">
        <f t="shared" si="9"/>
        <v>2682</v>
      </c>
      <c r="U76" s="93"/>
      <c r="V76" s="94"/>
    </row>
    <row r="77" spans="1:22" ht="33.75">
      <c r="A77" s="109" t="s">
        <v>75</v>
      </c>
      <c r="B77" s="91" t="s">
        <v>78</v>
      </c>
      <c r="C77" s="238" t="s">
        <v>110</v>
      </c>
      <c r="D77" s="239"/>
      <c r="E77" s="240"/>
      <c r="F77" s="91" t="s">
        <v>131</v>
      </c>
      <c r="G77" s="95" t="s">
        <v>65</v>
      </c>
      <c r="H77" s="91" t="s">
        <v>66</v>
      </c>
      <c r="I77" s="92">
        <v>0</v>
      </c>
      <c r="J77" s="92">
        <v>0</v>
      </c>
      <c r="K77" s="92">
        <v>100</v>
      </c>
      <c r="L77" s="92">
        <f t="shared" si="7"/>
        <v>100</v>
      </c>
      <c r="M77" s="92">
        <v>0</v>
      </c>
      <c r="N77" s="92">
        <v>0</v>
      </c>
      <c r="O77" s="92">
        <v>326</v>
      </c>
      <c r="P77" s="92">
        <f t="shared" si="8"/>
        <v>326</v>
      </c>
      <c r="Q77" s="92">
        <v>0</v>
      </c>
      <c r="R77" s="92">
        <v>0</v>
      </c>
      <c r="S77" s="92">
        <v>247</v>
      </c>
      <c r="T77" s="110">
        <f t="shared" si="9"/>
        <v>247</v>
      </c>
      <c r="U77" s="93"/>
      <c r="V77" s="94"/>
    </row>
    <row r="78" spans="1:22" ht="33.75">
      <c r="A78" s="109" t="s">
        <v>75</v>
      </c>
      <c r="B78" s="91" t="s">
        <v>78</v>
      </c>
      <c r="C78" s="238" t="s">
        <v>111</v>
      </c>
      <c r="D78" s="239"/>
      <c r="E78" s="240"/>
      <c r="F78" s="91" t="s">
        <v>131</v>
      </c>
      <c r="G78" s="95" t="s">
        <v>65</v>
      </c>
      <c r="H78" s="91" t="s">
        <v>66</v>
      </c>
      <c r="I78" s="92">
        <v>0</v>
      </c>
      <c r="J78" s="92">
        <v>0</v>
      </c>
      <c r="K78" s="92">
        <v>241</v>
      </c>
      <c r="L78" s="92">
        <f t="shared" si="7"/>
        <v>241</v>
      </c>
      <c r="M78" s="92">
        <v>0</v>
      </c>
      <c r="N78" s="92">
        <v>0</v>
      </c>
      <c r="O78" s="92">
        <v>705</v>
      </c>
      <c r="P78" s="92">
        <f t="shared" si="8"/>
        <v>705</v>
      </c>
      <c r="Q78" s="92">
        <v>0</v>
      </c>
      <c r="R78" s="92">
        <v>0</v>
      </c>
      <c r="S78" s="92">
        <v>383</v>
      </c>
      <c r="T78" s="110">
        <f t="shared" si="9"/>
        <v>383</v>
      </c>
      <c r="U78" s="93"/>
      <c r="V78" s="94"/>
    </row>
    <row r="79" spans="1:22" ht="33.75">
      <c r="A79" s="109" t="s">
        <v>75</v>
      </c>
      <c r="B79" s="91" t="s">
        <v>78</v>
      </c>
      <c r="C79" s="238" t="s">
        <v>112</v>
      </c>
      <c r="D79" s="239"/>
      <c r="E79" s="240"/>
      <c r="F79" s="91" t="s">
        <v>131</v>
      </c>
      <c r="G79" s="95" t="s">
        <v>65</v>
      </c>
      <c r="H79" s="91" t="s">
        <v>66</v>
      </c>
      <c r="I79" s="92">
        <v>0</v>
      </c>
      <c r="J79" s="92">
        <v>0</v>
      </c>
      <c r="K79" s="92">
        <v>62</v>
      </c>
      <c r="L79" s="92">
        <f t="shared" si="7"/>
        <v>62</v>
      </c>
      <c r="M79" s="92">
        <v>0</v>
      </c>
      <c r="N79" s="92">
        <v>0</v>
      </c>
      <c r="O79" s="92">
        <v>200</v>
      </c>
      <c r="P79" s="92">
        <f t="shared" si="8"/>
        <v>200</v>
      </c>
      <c r="Q79" s="92">
        <v>0</v>
      </c>
      <c r="R79" s="92">
        <v>0</v>
      </c>
      <c r="S79" s="92">
        <v>151</v>
      </c>
      <c r="T79" s="110">
        <f t="shared" si="9"/>
        <v>151</v>
      </c>
      <c r="U79" s="93"/>
      <c r="V79" s="94"/>
    </row>
    <row r="80" spans="1:22" ht="33.75">
      <c r="A80" s="109" t="s">
        <v>75</v>
      </c>
      <c r="B80" s="91" t="s">
        <v>78</v>
      </c>
      <c r="C80" s="238" t="s">
        <v>113</v>
      </c>
      <c r="D80" s="239"/>
      <c r="E80" s="240"/>
      <c r="F80" s="91" t="s">
        <v>131</v>
      </c>
      <c r="G80" s="95" t="s">
        <v>65</v>
      </c>
      <c r="H80" s="91" t="s">
        <v>66</v>
      </c>
      <c r="I80" s="92">
        <v>0</v>
      </c>
      <c r="J80" s="92">
        <v>0</v>
      </c>
      <c r="K80" s="92">
        <v>147</v>
      </c>
      <c r="L80" s="92">
        <f t="shared" si="7"/>
        <v>147</v>
      </c>
      <c r="M80" s="92">
        <v>0</v>
      </c>
      <c r="N80" s="92">
        <v>0</v>
      </c>
      <c r="O80" s="92">
        <v>432</v>
      </c>
      <c r="P80" s="92">
        <f t="shared" si="8"/>
        <v>432</v>
      </c>
      <c r="Q80" s="92">
        <v>0</v>
      </c>
      <c r="R80" s="92">
        <v>0</v>
      </c>
      <c r="S80" s="92">
        <v>234</v>
      </c>
      <c r="T80" s="110">
        <f t="shared" si="9"/>
        <v>234</v>
      </c>
      <c r="U80" s="93"/>
      <c r="V80" s="94"/>
    </row>
    <row r="81" spans="1:22" ht="33.75">
      <c r="A81" s="109" t="s">
        <v>75</v>
      </c>
      <c r="B81" s="91" t="s">
        <v>78</v>
      </c>
      <c r="C81" s="238" t="s">
        <v>120</v>
      </c>
      <c r="D81" s="239"/>
      <c r="E81" s="240"/>
      <c r="F81" s="91" t="s">
        <v>131</v>
      </c>
      <c r="G81" s="95" t="s">
        <v>65</v>
      </c>
      <c r="H81" s="91" t="s">
        <v>66</v>
      </c>
      <c r="I81" s="92">
        <v>0</v>
      </c>
      <c r="J81" s="92">
        <v>0</v>
      </c>
      <c r="K81" s="92">
        <v>0</v>
      </c>
      <c r="L81" s="92">
        <f t="shared" si="7"/>
        <v>0</v>
      </c>
      <c r="M81" s="92">
        <v>0</v>
      </c>
      <c r="N81" s="92">
        <v>0</v>
      </c>
      <c r="O81" s="92">
        <v>0</v>
      </c>
      <c r="P81" s="92">
        <f t="shared" si="8"/>
        <v>0</v>
      </c>
      <c r="Q81" s="92">
        <v>0</v>
      </c>
      <c r="R81" s="92">
        <v>0</v>
      </c>
      <c r="S81" s="92">
        <v>1270</v>
      </c>
      <c r="T81" s="110">
        <f t="shared" si="9"/>
        <v>1270</v>
      </c>
      <c r="U81" s="93"/>
      <c r="V81" s="94"/>
    </row>
    <row r="82" spans="1:22" ht="33.75">
      <c r="A82" s="109" t="s">
        <v>75</v>
      </c>
      <c r="B82" s="91" t="s">
        <v>78</v>
      </c>
      <c r="C82" s="238" t="s">
        <v>106</v>
      </c>
      <c r="D82" s="239"/>
      <c r="E82" s="240"/>
      <c r="F82" s="91" t="s">
        <v>131</v>
      </c>
      <c r="G82" s="95" t="s">
        <v>65</v>
      </c>
      <c r="H82" s="91" t="s">
        <v>66</v>
      </c>
      <c r="I82" s="92">
        <v>0</v>
      </c>
      <c r="J82" s="92">
        <v>0</v>
      </c>
      <c r="K82" s="92">
        <v>0</v>
      </c>
      <c r="L82" s="92">
        <f t="shared" si="7"/>
        <v>0</v>
      </c>
      <c r="M82" s="92">
        <v>0</v>
      </c>
      <c r="N82" s="92">
        <v>0</v>
      </c>
      <c r="O82" s="92">
        <v>0</v>
      </c>
      <c r="P82" s="92">
        <f t="shared" si="8"/>
        <v>0</v>
      </c>
      <c r="Q82" s="92">
        <v>0</v>
      </c>
      <c r="R82" s="92">
        <v>0</v>
      </c>
      <c r="S82" s="92">
        <v>381</v>
      </c>
      <c r="T82" s="110">
        <f t="shared" si="9"/>
        <v>381</v>
      </c>
      <c r="U82" s="93"/>
      <c r="V82" s="94"/>
    </row>
    <row r="83" spans="1:22" ht="33.75">
      <c r="A83" s="109" t="s">
        <v>68</v>
      </c>
      <c r="B83" s="91" t="s">
        <v>62</v>
      </c>
      <c r="C83" s="238" t="s">
        <v>116</v>
      </c>
      <c r="D83" s="239"/>
      <c r="E83" s="240"/>
      <c r="F83" s="91" t="s">
        <v>131</v>
      </c>
      <c r="G83" s="95" t="s">
        <v>65</v>
      </c>
      <c r="H83" s="91" t="s">
        <v>66</v>
      </c>
      <c r="I83" s="92">
        <v>0</v>
      </c>
      <c r="J83" s="92">
        <v>0</v>
      </c>
      <c r="K83" s="92">
        <v>87284</v>
      </c>
      <c r="L83" s="92">
        <f>K83+J83</f>
        <v>87284</v>
      </c>
      <c r="M83" s="92">
        <v>0</v>
      </c>
      <c r="N83" s="92">
        <v>0</v>
      </c>
      <c r="O83" s="92">
        <v>0</v>
      </c>
      <c r="P83" s="92">
        <f>O83+N83</f>
        <v>0</v>
      </c>
      <c r="Q83" s="92">
        <v>0</v>
      </c>
      <c r="R83" s="92">
        <v>0</v>
      </c>
      <c r="S83" s="92">
        <v>0</v>
      </c>
      <c r="T83" s="110">
        <f>S83+R83</f>
        <v>0</v>
      </c>
      <c r="U83" s="93"/>
      <c r="V83" s="94"/>
    </row>
    <row r="84" spans="1:22" ht="33.75">
      <c r="A84" s="109" t="s">
        <v>68</v>
      </c>
      <c r="B84" s="91" t="s">
        <v>62</v>
      </c>
      <c r="C84" s="238" t="s">
        <v>117</v>
      </c>
      <c r="D84" s="239"/>
      <c r="E84" s="240"/>
      <c r="F84" s="91" t="s">
        <v>131</v>
      </c>
      <c r="G84" s="95" t="s">
        <v>65</v>
      </c>
      <c r="H84" s="91" t="s">
        <v>66</v>
      </c>
      <c r="I84" s="92">
        <v>0</v>
      </c>
      <c r="J84" s="92">
        <v>0</v>
      </c>
      <c r="K84" s="92">
        <v>26185</v>
      </c>
      <c r="L84" s="92">
        <f>K84+J84</f>
        <v>26185</v>
      </c>
      <c r="M84" s="92">
        <v>0</v>
      </c>
      <c r="N84" s="92">
        <v>0</v>
      </c>
      <c r="O84" s="92">
        <v>0</v>
      </c>
      <c r="P84" s="92">
        <f>O84+N84</f>
        <v>0</v>
      </c>
      <c r="Q84" s="92">
        <v>0</v>
      </c>
      <c r="R84" s="92">
        <v>0</v>
      </c>
      <c r="S84" s="92">
        <v>0</v>
      </c>
      <c r="T84" s="110">
        <f>S84+R84</f>
        <v>0</v>
      </c>
      <c r="U84" s="93"/>
      <c r="V84" s="94"/>
    </row>
    <row r="85" spans="1:22" ht="22.5">
      <c r="A85" s="109" t="s">
        <v>77</v>
      </c>
      <c r="B85" s="91" t="s">
        <v>62</v>
      </c>
      <c r="C85" s="238" t="s">
        <v>95</v>
      </c>
      <c r="D85" s="239"/>
      <c r="E85" s="240"/>
      <c r="F85" s="91" t="s">
        <v>143</v>
      </c>
      <c r="G85" s="95" t="s">
        <v>63</v>
      </c>
      <c r="H85" s="91" t="s">
        <v>64</v>
      </c>
      <c r="I85" s="92">
        <v>0</v>
      </c>
      <c r="J85" s="92">
        <v>0</v>
      </c>
      <c r="K85" s="92">
        <v>15916</v>
      </c>
      <c r="L85" s="92">
        <f>I85-J85+K85</f>
        <v>15916</v>
      </c>
      <c r="M85" s="92">
        <v>0</v>
      </c>
      <c r="N85" s="92">
        <v>0</v>
      </c>
      <c r="O85" s="92">
        <v>35771</v>
      </c>
      <c r="P85" s="92">
        <f t="shared" ref="P85:P102" si="10">M85-N85+O85</f>
        <v>35771</v>
      </c>
      <c r="Q85" s="92">
        <v>0</v>
      </c>
      <c r="R85" s="92">
        <v>0</v>
      </c>
      <c r="S85" s="92">
        <v>21128</v>
      </c>
      <c r="T85" s="110">
        <f>Q85-R85+S85</f>
        <v>21128</v>
      </c>
      <c r="U85" s="93"/>
      <c r="V85" s="94"/>
    </row>
    <row r="86" spans="1:22" ht="22.5">
      <c r="A86" s="109" t="s">
        <v>77</v>
      </c>
      <c r="B86" s="91" t="s">
        <v>62</v>
      </c>
      <c r="C86" s="238" t="s">
        <v>96</v>
      </c>
      <c r="D86" s="239"/>
      <c r="E86" s="240"/>
      <c r="F86" s="91" t="s">
        <v>143</v>
      </c>
      <c r="G86" s="95" t="s">
        <v>63</v>
      </c>
      <c r="H86" s="91" t="s">
        <v>64</v>
      </c>
      <c r="I86" s="92">
        <v>0</v>
      </c>
      <c r="J86" s="92">
        <v>0</v>
      </c>
      <c r="K86" s="92">
        <v>4775</v>
      </c>
      <c r="L86" s="92">
        <f t="shared" ref="L86:L106" si="11">I86-J86+K86</f>
        <v>4775</v>
      </c>
      <c r="M86" s="92">
        <v>0</v>
      </c>
      <c r="N86" s="92">
        <v>0</v>
      </c>
      <c r="O86" s="92">
        <v>10732</v>
      </c>
      <c r="P86" s="92">
        <f t="shared" si="10"/>
        <v>10732</v>
      </c>
      <c r="Q86" s="92">
        <v>0</v>
      </c>
      <c r="R86" s="92">
        <v>0</v>
      </c>
      <c r="S86" s="92">
        <v>6339</v>
      </c>
      <c r="T86" s="110">
        <f t="shared" ref="T86:T106" si="12">Q86-R86+S86</f>
        <v>6339</v>
      </c>
      <c r="U86" s="93"/>
      <c r="V86" s="94"/>
    </row>
    <row r="87" spans="1:22" ht="22.5">
      <c r="A87" s="109" t="s">
        <v>77</v>
      </c>
      <c r="B87" s="91" t="s">
        <v>62</v>
      </c>
      <c r="C87" s="238" t="s">
        <v>97</v>
      </c>
      <c r="D87" s="239"/>
      <c r="E87" s="240"/>
      <c r="F87" s="91" t="s">
        <v>143</v>
      </c>
      <c r="G87" s="95" t="s">
        <v>63</v>
      </c>
      <c r="H87" s="91" t="s">
        <v>64</v>
      </c>
      <c r="I87" s="92">
        <v>0</v>
      </c>
      <c r="J87" s="92">
        <v>0</v>
      </c>
      <c r="K87" s="92">
        <v>0</v>
      </c>
      <c r="L87" s="92">
        <f>I87-J87+K87</f>
        <v>0</v>
      </c>
      <c r="M87" s="92">
        <v>0</v>
      </c>
      <c r="N87" s="92">
        <v>0</v>
      </c>
      <c r="O87" s="92">
        <v>1154</v>
      </c>
      <c r="P87" s="92">
        <f>M87-N87+O87</f>
        <v>1154</v>
      </c>
      <c r="Q87" s="92">
        <v>0</v>
      </c>
      <c r="R87" s="92">
        <v>0</v>
      </c>
      <c r="S87" s="92">
        <v>1154</v>
      </c>
      <c r="T87" s="110">
        <f t="shared" si="12"/>
        <v>1154</v>
      </c>
      <c r="U87" s="93"/>
      <c r="V87" s="94"/>
    </row>
    <row r="88" spans="1:22" ht="22.5">
      <c r="A88" s="109" t="s">
        <v>77</v>
      </c>
      <c r="B88" s="91" t="s">
        <v>62</v>
      </c>
      <c r="C88" s="238" t="s">
        <v>98</v>
      </c>
      <c r="D88" s="239"/>
      <c r="E88" s="240"/>
      <c r="F88" s="91" t="s">
        <v>143</v>
      </c>
      <c r="G88" s="95" t="s">
        <v>63</v>
      </c>
      <c r="H88" s="91" t="s">
        <v>64</v>
      </c>
      <c r="I88" s="92">
        <v>0</v>
      </c>
      <c r="J88" s="92">
        <v>0</v>
      </c>
      <c r="K88" s="92">
        <v>0</v>
      </c>
      <c r="L88" s="92">
        <f>I88-J88+K88</f>
        <v>0</v>
      </c>
      <c r="M88" s="92">
        <v>0</v>
      </c>
      <c r="N88" s="92">
        <v>0</v>
      </c>
      <c r="O88" s="92">
        <v>346</v>
      </c>
      <c r="P88" s="92">
        <f>M88-N88+O88</f>
        <v>346</v>
      </c>
      <c r="Q88" s="92">
        <v>0</v>
      </c>
      <c r="R88" s="92">
        <v>0</v>
      </c>
      <c r="S88" s="92">
        <v>346</v>
      </c>
      <c r="T88" s="110">
        <f t="shared" si="12"/>
        <v>346</v>
      </c>
      <c r="U88" s="93"/>
      <c r="V88" s="94"/>
    </row>
    <row r="89" spans="1:22" ht="22.5">
      <c r="A89" s="109" t="s">
        <v>77</v>
      </c>
      <c r="B89" s="91" t="s">
        <v>62</v>
      </c>
      <c r="C89" s="238" t="s">
        <v>99</v>
      </c>
      <c r="D89" s="239"/>
      <c r="E89" s="240"/>
      <c r="F89" s="91" t="s">
        <v>143</v>
      </c>
      <c r="G89" s="95" t="s">
        <v>63</v>
      </c>
      <c r="H89" s="91" t="s">
        <v>64</v>
      </c>
      <c r="I89" s="92">
        <v>0</v>
      </c>
      <c r="J89" s="92">
        <v>0</v>
      </c>
      <c r="K89" s="92">
        <v>2695</v>
      </c>
      <c r="L89" s="92">
        <f t="shared" si="11"/>
        <v>2695</v>
      </c>
      <c r="M89" s="92">
        <v>0</v>
      </c>
      <c r="N89" s="92">
        <v>0</v>
      </c>
      <c r="O89" s="92">
        <v>6252</v>
      </c>
      <c r="P89" s="92">
        <f t="shared" si="10"/>
        <v>6252</v>
      </c>
      <c r="Q89" s="92">
        <v>0</v>
      </c>
      <c r="R89" s="92">
        <v>0</v>
      </c>
      <c r="S89" s="92">
        <v>3773</v>
      </c>
      <c r="T89" s="110">
        <f t="shared" si="12"/>
        <v>3773</v>
      </c>
      <c r="U89" s="93"/>
      <c r="V89" s="94"/>
    </row>
    <row r="90" spans="1:22" ht="22.5">
      <c r="A90" s="109" t="s">
        <v>77</v>
      </c>
      <c r="B90" s="91" t="s">
        <v>62</v>
      </c>
      <c r="C90" s="238" t="s">
        <v>100</v>
      </c>
      <c r="D90" s="239"/>
      <c r="E90" s="240"/>
      <c r="F90" s="91" t="s">
        <v>143</v>
      </c>
      <c r="G90" s="95" t="s">
        <v>63</v>
      </c>
      <c r="H90" s="91" t="s">
        <v>64</v>
      </c>
      <c r="I90" s="92">
        <v>0</v>
      </c>
      <c r="J90" s="92">
        <v>0</v>
      </c>
      <c r="K90" s="92">
        <v>809</v>
      </c>
      <c r="L90" s="92">
        <f t="shared" si="11"/>
        <v>809</v>
      </c>
      <c r="M90" s="92">
        <v>0</v>
      </c>
      <c r="N90" s="92">
        <v>0</v>
      </c>
      <c r="O90" s="92">
        <v>1876</v>
      </c>
      <c r="P90" s="92">
        <f t="shared" si="10"/>
        <v>1876</v>
      </c>
      <c r="Q90" s="92">
        <v>0</v>
      </c>
      <c r="R90" s="92">
        <v>0</v>
      </c>
      <c r="S90" s="92">
        <v>1132</v>
      </c>
      <c r="T90" s="110">
        <f t="shared" si="12"/>
        <v>1132</v>
      </c>
      <c r="U90" s="93"/>
      <c r="V90" s="94"/>
    </row>
    <row r="91" spans="1:22" ht="22.5">
      <c r="A91" s="109" t="s">
        <v>77</v>
      </c>
      <c r="B91" s="91" t="s">
        <v>62</v>
      </c>
      <c r="C91" s="238" t="s">
        <v>101</v>
      </c>
      <c r="D91" s="239"/>
      <c r="E91" s="240"/>
      <c r="F91" s="91" t="s">
        <v>143</v>
      </c>
      <c r="G91" s="95" t="s">
        <v>63</v>
      </c>
      <c r="H91" s="91" t="s">
        <v>64</v>
      </c>
      <c r="I91" s="92">
        <v>0</v>
      </c>
      <c r="J91" s="92">
        <v>0</v>
      </c>
      <c r="K91" s="92">
        <v>390</v>
      </c>
      <c r="L91" s="92">
        <f t="shared" si="11"/>
        <v>390</v>
      </c>
      <c r="M91" s="92">
        <v>0</v>
      </c>
      <c r="N91" s="92">
        <v>0</v>
      </c>
      <c r="O91" s="92">
        <v>905</v>
      </c>
      <c r="P91" s="92">
        <f t="shared" si="10"/>
        <v>905</v>
      </c>
      <c r="Q91" s="92">
        <v>0</v>
      </c>
      <c r="R91" s="92">
        <v>0</v>
      </c>
      <c r="S91" s="92">
        <v>546</v>
      </c>
      <c r="T91" s="110">
        <f t="shared" si="12"/>
        <v>546</v>
      </c>
      <c r="U91" s="93"/>
      <c r="V91" s="94"/>
    </row>
    <row r="92" spans="1:22" ht="22.5">
      <c r="A92" s="109" t="s">
        <v>77</v>
      </c>
      <c r="B92" s="91" t="s">
        <v>62</v>
      </c>
      <c r="C92" s="238" t="s">
        <v>104</v>
      </c>
      <c r="D92" s="239"/>
      <c r="E92" s="240"/>
      <c r="F92" s="91" t="s">
        <v>143</v>
      </c>
      <c r="G92" s="95" t="s">
        <v>63</v>
      </c>
      <c r="H92" s="91" t="s">
        <v>64</v>
      </c>
      <c r="I92" s="92">
        <v>0</v>
      </c>
      <c r="J92" s="92">
        <v>0</v>
      </c>
      <c r="K92" s="92">
        <v>117</v>
      </c>
      <c r="L92" s="92">
        <f t="shared" si="11"/>
        <v>117</v>
      </c>
      <c r="M92" s="92">
        <v>0</v>
      </c>
      <c r="N92" s="92">
        <v>0</v>
      </c>
      <c r="O92" s="92">
        <v>272</v>
      </c>
      <c r="P92" s="92">
        <f t="shared" si="10"/>
        <v>272</v>
      </c>
      <c r="Q92" s="92">
        <v>0</v>
      </c>
      <c r="R92" s="92">
        <v>0</v>
      </c>
      <c r="S92" s="92">
        <v>164</v>
      </c>
      <c r="T92" s="110">
        <f t="shared" si="12"/>
        <v>164</v>
      </c>
      <c r="U92" s="93"/>
      <c r="V92" s="94"/>
    </row>
    <row r="93" spans="1:22" ht="22.5">
      <c r="A93" s="109" t="s">
        <v>77</v>
      </c>
      <c r="B93" s="91" t="s">
        <v>62</v>
      </c>
      <c r="C93" s="238" t="s">
        <v>107</v>
      </c>
      <c r="D93" s="239"/>
      <c r="E93" s="240"/>
      <c r="F93" s="91" t="s">
        <v>143</v>
      </c>
      <c r="G93" s="95" t="s">
        <v>63</v>
      </c>
      <c r="H93" s="91" t="s">
        <v>64</v>
      </c>
      <c r="I93" s="92">
        <v>0</v>
      </c>
      <c r="J93" s="92">
        <v>0</v>
      </c>
      <c r="K93" s="92">
        <v>238</v>
      </c>
      <c r="L93" s="92">
        <f>I93-J93+K93</f>
        <v>238</v>
      </c>
      <c r="M93" s="92">
        <v>0</v>
      </c>
      <c r="N93" s="92">
        <v>0</v>
      </c>
      <c r="O93" s="92">
        <v>553</v>
      </c>
      <c r="P93" s="92">
        <f t="shared" si="10"/>
        <v>553</v>
      </c>
      <c r="Q93" s="92">
        <v>0</v>
      </c>
      <c r="R93" s="92">
        <v>0</v>
      </c>
      <c r="S93" s="92">
        <v>334</v>
      </c>
      <c r="T93" s="110">
        <f t="shared" si="12"/>
        <v>334</v>
      </c>
      <c r="U93" s="93"/>
      <c r="V93" s="94"/>
    </row>
    <row r="94" spans="1:22" ht="22.5">
      <c r="A94" s="109" t="s">
        <v>77</v>
      </c>
      <c r="B94" s="91" t="s">
        <v>62</v>
      </c>
      <c r="C94" s="238" t="s">
        <v>105</v>
      </c>
      <c r="D94" s="239"/>
      <c r="E94" s="240"/>
      <c r="F94" s="91" t="s">
        <v>143</v>
      </c>
      <c r="G94" s="95" t="s">
        <v>63</v>
      </c>
      <c r="H94" s="91" t="s">
        <v>64</v>
      </c>
      <c r="I94" s="92">
        <v>0</v>
      </c>
      <c r="J94" s="92">
        <v>0</v>
      </c>
      <c r="K94" s="92">
        <v>70</v>
      </c>
      <c r="L94" s="92">
        <f t="shared" si="11"/>
        <v>70</v>
      </c>
      <c r="M94" s="92">
        <v>0</v>
      </c>
      <c r="N94" s="92">
        <v>0</v>
      </c>
      <c r="O94" s="92">
        <v>166</v>
      </c>
      <c r="P94" s="92">
        <f t="shared" si="10"/>
        <v>166</v>
      </c>
      <c r="Q94" s="92">
        <v>0</v>
      </c>
      <c r="R94" s="92">
        <v>0</v>
      </c>
      <c r="S94" s="92">
        <v>100</v>
      </c>
      <c r="T94" s="110">
        <f t="shared" si="12"/>
        <v>100</v>
      </c>
      <c r="U94" s="93"/>
      <c r="V94" s="94"/>
    </row>
    <row r="95" spans="1:22" ht="33.75">
      <c r="A95" s="109" t="s">
        <v>75</v>
      </c>
      <c r="B95" s="91" t="s">
        <v>78</v>
      </c>
      <c r="C95" s="238" t="s">
        <v>114</v>
      </c>
      <c r="D95" s="239"/>
      <c r="E95" s="240"/>
      <c r="F95" s="91" t="s">
        <v>143</v>
      </c>
      <c r="G95" s="95" t="s">
        <v>65</v>
      </c>
      <c r="H95" s="91" t="s">
        <v>66</v>
      </c>
      <c r="I95" s="92">
        <v>0</v>
      </c>
      <c r="J95" s="92">
        <v>0</v>
      </c>
      <c r="K95" s="92">
        <v>10418</v>
      </c>
      <c r="L95" s="92">
        <f t="shared" si="11"/>
        <v>10418</v>
      </c>
      <c r="M95" s="92">
        <v>0</v>
      </c>
      <c r="N95" s="92">
        <v>0</v>
      </c>
      <c r="O95" s="92">
        <v>33358</v>
      </c>
      <c r="P95" s="92">
        <f t="shared" si="10"/>
        <v>33358</v>
      </c>
      <c r="Q95" s="92">
        <v>0</v>
      </c>
      <c r="R95" s="92">
        <v>0</v>
      </c>
      <c r="S95" s="92">
        <v>20382</v>
      </c>
      <c r="T95" s="110">
        <f t="shared" si="12"/>
        <v>20382</v>
      </c>
      <c r="U95" s="93"/>
      <c r="V95" s="94"/>
    </row>
    <row r="96" spans="1:22" ht="33.75">
      <c r="A96" s="109" t="s">
        <v>75</v>
      </c>
      <c r="B96" s="91" t="s">
        <v>78</v>
      </c>
      <c r="C96" s="238" t="s">
        <v>115</v>
      </c>
      <c r="D96" s="239"/>
      <c r="E96" s="240"/>
      <c r="F96" s="91" t="s">
        <v>143</v>
      </c>
      <c r="G96" s="95" t="s">
        <v>65</v>
      </c>
      <c r="H96" s="91" t="s">
        <v>66</v>
      </c>
      <c r="I96" s="92">
        <v>0</v>
      </c>
      <c r="J96" s="92">
        <v>0</v>
      </c>
      <c r="K96" s="92">
        <v>14734</v>
      </c>
      <c r="L96" s="92">
        <f>I96-J96+K96</f>
        <v>14734</v>
      </c>
      <c r="M96" s="92">
        <v>0</v>
      </c>
      <c r="N96" s="92">
        <v>0</v>
      </c>
      <c r="O96" s="92">
        <v>47731</v>
      </c>
      <c r="P96" s="92">
        <f>M96-N96+O96</f>
        <v>47731</v>
      </c>
      <c r="Q96" s="92">
        <v>0</v>
      </c>
      <c r="R96" s="92">
        <v>0</v>
      </c>
      <c r="S96" s="92">
        <v>36848</v>
      </c>
      <c r="T96" s="110">
        <f t="shared" si="12"/>
        <v>36848</v>
      </c>
      <c r="U96" s="93"/>
      <c r="V96" s="94"/>
    </row>
    <row r="97" spans="1:39" ht="33.75">
      <c r="A97" s="109" t="s">
        <v>75</v>
      </c>
      <c r="B97" s="91" t="s">
        <v>78</v>
      </c>
      <c r="C97" s="238" t="s">
        <v>108</v>
      </c>
      <c r="D97" s="239"/>
      <c r="E97" s="240"/>
      <c r="F97" s="91" t="s">
        <v>143</v>
      </c>
      <c r="G97" s="95" t="s">
        <v>65</v>
      </c>
      <c r="H97" s="91" t="s">
        <v>66</v>
      </c>
      <c r="I97" s="92">
        <v>0</v>
      </c>
      <c r="J97" s="92">
        <v>0</v>
      </c>
      <c r="K97" s="92">
        <v>1791</v>
      </c>
      <c r="L97" s="92">
        <f t="shared" si="11"/>
        <v>1791</v>
      </c>
      <c r="M97" s="92">
        <v>0</v>
      </c>
      <c r="N97" s="92">
        <v>0</v>
      </c>
      <c r="O97" s="92">
        <v>5954</v>
      </c>
      <c r="P97" s="92">
        <f t="shared" si="10"/>
        <v>5954</v>
      </c>
      <c r="Q97" s="92">
        <v>0</v>
      </c>
      <c r="R97" s="92">
        <v>0</v>
      </c>
      <c r="S97" s="92">
        <v>3505</v>
      </c>
      <c r="T97" s="110">
        <f t="shared" si="12"/>
        <v>3505</v>
      </c>
      <c r="U97" s="93"/>
      <c r="V97" s="94"/>
    </row>
    <row r="98" spans="1:39" ht="33.75">
      <c r="A98" s="109" t="s">
        <v>75</v>
      </c>
      <c r="B98" s="91" t="s">
        <v>78</v>
      </c>
      <c r="C98" s="238" t="s">
        <v>109</v>
      </c>
      <c r="D98" s="239"/>
      <c r="E98" s="240"/>
      <c r="F98" s="91" t="s">
        <v>143</v>
      </c>
      <c r="G98" s="95" t="s">
        <v>65</v>
      </c>
      <c r="H98" s="91" t="s">
        <v>66</v>
      </c>
      <c r="I98" s="92">
        <v>0</v>
      </c>
      <c r="J98" s="92">
        <v>0</v>
      </c>
      <c r="K98" s="92">
        <v>2534</v>
      </c>
      <c r="L98" s="92">
        <f t="shared" si="11"/>
        <v>2534</v>
      </c>
      <c r="M98" s="92">
        <v>0</v>
      </c>
      <c r="N98" s="92">
        <v>0</v>
      </c>
      <c r="O98" s="92">
        <v>8271</v>
      </c>
      <c r="P98" s="92">
        <f t="shared" si="10"/>
        <v>8271</v>
      </c>
      <c r="Q98" s="92">
        <v>0</v>
      </c>
      <c r="R98" s="92">
        <v>0</v>
      </c>
      <c r="S98" s="92">
        <v>6336</v>
      </c>
      <c r="T98" s="110">
        <f t="shared" si="12"/>
        <v>6336</v>
      </c>
      <c r="U98" s="93"/>
      <c r="V98" s="94"/>
    </row>
    <row r="99" spans="1:39" ht="33.75">
      <c r="A99" s="109" t="s">
        <v>75</v>
      </c>
      <c r="B99" s="91" t="s">
        <v>78</v>
      </c>
      <c r="C99" s="238" t="s">
        <v>110</v>
      </c>
      <c r="D99" s="239"/>
      <c r="E99" s="240"/>
      <c r="F99" s="91" t="s">
        <v>143</v>
      </c>
      <c r="G99" s="95" t="s">
        <v>65</v>
      </c>
      <c r="H99" s="91" t="s">
        <v>66</v>
      </c>
      <c r="I99" s="92">
        <v>0</v>
      </c>
      <c r="J99" s="92">
        <v>0</v>
      </c>
      <c r="K99" s="92">
        <v>256</v>
      </c>
      <c r="L99" s="92">
        <f t="shared" si="11"/>
        <v>256</v>
      </c>
      <c r="M99" s="92">
        <v>0</v>
      </c>
      <c r="N99" s="92">
        <v>0</v>
      </c>
      <c r="O99" s="92">
        <v>849</v>
      </c>
      <c r="P99" s="92">
        <f t="shared" si="10"/>
        <v>849</v>
      </c>
      <c r="Q99" s="92">
        <v>0</v>
      </c>
      <c r="R99" s="92">
        <v>0</v>
      </c>
      <c r="S99" s="92">
        <v>500</v>
      </c>
      <c r="T99" s="110">
        <f t="shared" si="12"/>
        <v>500</v>
      </c>
      <c r="U99" s="93"/>
      <c r="V99" s="94"/>
    </row>
    <row r="100" spans="1:39" ht="33.75">
      <c r="A100" s="109" t="s">
        <v>75</v>
      </c>
      <c r="B100" s="91" t="s">
        <v>78</v>
      </c>
      <c r="C100" s="238" t="s">
        <v>111</v>
      </c>
      <c r="D100" s="239"/>
      <c r="E100" s="240"/>
      <c r="F100" s="91" t="s">
        <v>143</v>
      </c>
      <c r="G100" s="95" t="s">
        <v>65</v>
      </c>
      <c r="H100" s="91" t="s">
        <v>66</v>
      </c>
      <c r="I100" s="92">
        <v>0</v>
      </c>
      <c r="J100" s="92">
        <v>0</v>
      </c>
      <c r="K100" s="92">
        <v>363</v>
      </c>
      <c r="L100" s="92">
        <f t="shared" si="11"/>
        <v>363</v>
      </c>
      <c r="M100" s="92">
        <v>0</v>
      </c>
      <c r="N100" s="92">
        <v>0</v>
      </c>
      <c r="O100" s="92">
        <v>1180</v>
      </c>
      <c r="P100" s="92">
        <f t="shared" si="10"/>
        <v>1180</v>
      </c>
      <c r="Q100" s="92">
        <v>0</v>
      </c>
      <c r="R100" s="92">
        <v>0</v>
      </c>
      <c r="S100" s="92">
        <v>904</v>
      </c>
      <c r="T100" s="110">
        <f t="shared" si="12"/>
        <v>904</v>
      </c>
      <c r="U100" s="93"/>
      <c r="V100" s="94"/>
    </row>
    <row r="101" spans="1:39" ht="33.75">
      <c r="A101" s="109" t="s">
        <v>75</v>
      </c>
      <c r="B101" s="91" t="s">
        <v>78</v>
      </c>
      <c r="C101" s="238" t="s">
        <v>112</v>
      </c>
      <c r="D101" s="239"/>
      <c r="E101" s="240"/>
      <c r="F101" s="91" t="s">
        <v>143</v>
      </c>
      <c r="G101" s="95" t="s">
        <v>65</v>
      </c>
      <c r="H101" s="91" t="s">
        <v>66</v>
      </c>
      <c r="I101" s="92">
        <v>0</v>
      </c>
      <c r="J101" s="92">
        <v>0</v>
      </c>
      <c r="K101" s="92">
        <v>154</v>
      </c>
      <c r="L101" s="92">
        <f t="shared" si="11"/>
        <v>154</v>
      </c>
      <c r="M101" s="92">
        <v>0</v>
      </c>
      <c r="N101" s="92">
        <v>0</v>
      </c>
      <c r="O101" s="92">
        <v>518</v>
      </c>
      <c r="P101" s="92">
        <f t="shared" si="10"/>
        <v>518</v>
      </c>
      <c r="Q101" s="92">
        <v>0</v>
      </c>
      <c r="R101" s="92">
        <v>0</v>
      </c>
      <c r="S101" s="92">
        <v>304</v>
      </c>
      <c r="T101" s="110">
        <f t="shared" si="12"/>
        <v>304</v>
      </c>
      <c r="U101" s="93"/>
      <c r="V101" s="94"/>
    </row>
    <row r="102" spans="1:39" ht="33.75">
      <c r="A102" s="109" t="s">
        <v>75</v>
      </c>
      <c r="B102" s="91" t="s">
        <v>78</v>
      </c>
      <c r="C102" s="238" t="s">
        <v>113</v>
      </c>
      <c r="D102" s="239"/>
      <c r="E102" s="240"/>
      <c r="F102" s="91" t="s">
        <v>143</v>
      </c>
      <c r="G102" s="95" t="s">
        <v>65</v>
      </c>
      <c r="H102" s="91" t="s">
        <v>66</v>
      </c>
      <c r="I102" s="92">
        <v>0</v>
      </c>
      <c r="J102" s="92">
        <v>0</v>
      </c>
      <c r="K102" s="92">
        <v>220</v>
      </c>
      <c r="L102" s="92">
        <f t="shared" si="11"/>
        <v>220</v>
      </c>
      <c r="M102" s="92">
        <v>0</v>
      </c>
      <c r="N102" s="92">
        <v>0</v>
      </c>
      <c r="O102" s="92">
        <v>720</v>
      </c>
      <c r="P102" s="92">
        <f t="shared" si="10"/>
        <v>720</v>
      </c>
      <c r="Q102" s="92">
        <v>0</v>
      </c>
      <c r="R102" s="92">
        <v>0</v>
      </c>
      <c r="S102" s="92">
        <v>552</v>
      </c>
      <c r="T102" s="110">
        <f t="shared" si="12"/>
        <v>552</v>
      </c>
      <c r="U102" s="93"/>
      <c r="V102" s="94"/>
    </row>
    <row r="103" spans="1:39" ht="33.75">
      <c r="A103" s="109" t="s">
        <v>75</v>
      </c>
      <c r="B103" s="91" t="s">
        <v>78</v>
      </c>
      <c r="C103" s="238" t="s">
        <v>120</v>
      </c>
      <c r="D103" s="239"/>
      <c r="E103" s="240"/>
      <c r="F103" s="91" t="s">
        <v>143</v>
      </c>
      <c r="G103" s="95" t="s">
        <v>65</v>
      </c>
      <c r="H103" s="91" t="s">
        <v>66</v>
      </c>
      <c r="I103" s="92">
        <v>0</v>
      </c>
      <c r="J103" s="92">
        <v>0</v>
      </c>
      <c r="K103" s="92">
        <v>0</v>
      </c>
      <c r="L103" s="92">
        <f>I103-J103+K103</f>
        <v>0</v>
      </c>
      <c r="M103" s="92">
        <v>0</v>
      </c>
      <c r="N103" s="92">
        <v>0</v>
      </c>
      <c r="O103" s="92">
        <v>1270</v>
      </c>
      <c r="P103" s="92">
        <f>M103-N103+O103</f>
        <v>1270</v>
      </c>
      <c r="Q103" s="92">
        <v>0</v>
      </c>
      <c r="R103" s="92">
        <v>0</v>
      </c>
      <c r="S103" s="92"/>
      <c r="T103" s="110">
        <f>Q103-R103+S103</f>
        <v>0</v>
      </c>
      <c r="U103" s="93"/>
      <c r="V103" s="94"/>
    </row>
    <row r="104" spans="1:39" ht="33.75">
      <c r="A104" s="109" t="s">
        <v>75</v>
      </c>
      <c r="B104" s="91" t="s">
        <v>78</v>
      </c>
      <c r="C104" s="238" t="s">
        <v>106</v>
      </c>
      <c r="D104" s="239"/>
      <c r="E104" s="240"/>
      <c r="F104" s="91" t="s">
        <v>143</v>
      </c>
      <c r="G104" s="95" t="s">
        <v>65</v>
      </c>
      <c r="H104" s="91" t="s">
        <v>66</v>
      </c>
      <c r="I104" s="92">
        <v>0</v>
      </c>
      <c r="J104" s="92">
        <v>0</v>
      </c>
      <c r="K104" s="92">
        <v>0</v>
      </c>
      <c r="L104" s="92">
        <f>I104-J104+K104</f>
        <v>0</v>
      </c>
      <c r="M104" s="92">
        <v>0</v>
      </c>
      <c r="N104" s="92">
        <v>0</v>
      </c>
      <c r="O104" s="92">
        <v>381</v>
      </c>
      <c r="P104" s="92">
        <f>M104-N104+O104</f>
        <v>381</v>
      </c>
      <c r="Q104" s="92">
        <v>0</v>
      </c>
      <c r="R104" s="92">
        <v>0</v>
      </c>
      <c r="S104" s="92"/>
      <c r="T104" s="110">
        <f>Q104-R104+S104</f>
        <v>0</v>
      </c>
      <c r="U104" s="93"/>
      <c r="V104" s="94"/>
    </row>
    <row r="105" spans="1:39" ht="33.75">
      <c r="A105" s="109" t="s">
        <v>68</v>
      </c>
      <c r="B105" s="91" t="s">
        <v>62</v>
      </c>
      <c r="C105" s="238" t="s">
        <v>116</v>
      </c>
      <c r="D105" s="239"/>
      <c r="E105" s="240"/>
      <c r="F105" s="91" t="s">
        <v>143</v>
      </c>
      <c r="G105" s="95" t="s">
        <v>65</v>
      </c>
      <c r="H105" s="91" t="s">
        <v>66</v>
      </c>
      <c r="I105" s="92">
        <v>0</v>
      </c>
      <c r="J105" s="92">
        <v>0</v>
      </c>
      <c r="K105" s="92">
        <v>130062</v>
      </c>
      <c r="L105" s="92">
        <f t="shared" si="11"/>
        <v>130062</v>
      </c>
      <c r="M105" s="92">
        <v>0</v>
      </c>
      <c r="N105" s="92">
        <v>0</v>
      </c>
      <c r="O105" s="92"/>
      <c r="P105" s="92">
        <f>M105-N105+O105</f>
        <v>0</v>
      </c>
      <c r="Q105" s="92">
        <v>0</v>
      </c>
      <c r="R105" s="92">
        <v>0</v>
      </c>
      <c r="S105" s="92"/>
      <c r="T105" s="110">
        <f t="shared" si="12"/>
        <v>0</v>
      </c>
      <c r="U105" s="93"/>
      <c r="V105" s="94"/>
    </row>
    <row r="106" spans="1:39" ht="34.5" thickBot="1">
      <c r="A106" s="111" t="s">
        <v>68</v>
      </c>
      <c r="B106" s="112" t="s">
        <v>62</v>
      </c>
      <c r="C106" s="241" t="s">
        <v>117</v>
      </c>
      <c r="D106" s="242"/>
      <c r="E106" s="243"/>
      <c r="F106" s="112" t="s">
        <v>143</v>
      </c>
      <c r="G106" s="113" t="s">
        <v>65</v>
      </c>
      <c r="H106" s="112" t="s">
        <v>66</v>
      </c>
      <c r="I106" s="114">
        <v>0</v>
      </c>
      <c r="J106" s="114">
        <v>0</v>
      </c>
      <c r="K106" s="114">
        <v>39019</v>
      </c>
      <c r="L106" s="114">
        <f t="shared" si="11"/>
        <v>39019</v>
      </c>
      <c r="M106" s="114">
        <v>0</v>
      </c>
      <c r="N106" s="114">
        <v>0</v>
      </c>
      <c r="O106" s="114"/>
      <c r="P106" s="114">
        <f>M106-N106+O106</f>
        <v>0</v>
      </c>
      <c r="Q106" s="114">
        <v>0</v>
      </c>
      <c r="R106" s="114">
        <v>0</v>
      </c>
      <c r="S106" s="114"/>
      <c r="T106" s="115">
        <f t="shared" si="12"/>
        <v>0</v>
      </c>
      <c r="U106" s="93"/>
      <c r="V106" s="94"/>
    </row>
    <row r="107" spans="1:39" s="103" customFormat="1" ht="21" customHeight="1" thickBot="1">
      <c r="A107" s="272" t="s">
        <v>3</v>
      </c>
      <c r="B107" s="273"/>
      <c r="C107" s="273"/>
      <c r="D107" s="273"/>
      <c r="E107" s="273"/>
      <c r="F107" s="273"/>
      <c r="G107" s="273"/>
      <c r="H107" s="274"/>
      <c r="I107" s="116">
        <f>SUM(I18:I106)</f>
        <v>28658376</v>
      </c>
      <c r="J107" s="116">
        <f t="shared" ref="J107:T107" si="13">SUM(J18:J106)</f>
        <v>105139</v>
      </c>
      <c r="K107" s="116">
        <f t="shared" si="13"/>
        <v>628722.42999999993</v>
      </c>
      <c r="L107" s="116">
        <f t="shared" si="13"/>
        <v>29181959.43</v>
      </c>
      <c r="M107" s="116">
        <f t="shared" si="13"/>
        <v>28721201</v>
      </c>
      <c r="N107" s="116">
        <f t="shared" si="13"/>
        <v>75721</v>
      </c>
      <c r="O107" s="116">
        <f t="shared" si="13"/>
        <v>548893</v>
      </c>
      <c r="P107" s="116">
        <f t="shared" si="13"/>
        <v>29194373</v>
      </c>
      <c r="Q107" s="116">
        <f t="shared" si="13"/>
        <v>29550950</v>
      </c>
      <c r="R107" s="116">
        <f t="shared" si="13"/>
        <v>52465</v>
      </c>
      <c r="S107" s="116">
        <f t="shared" si="13"/>
        <v>318394</v>
      </c>
      <c r="T107" s="117">
        <f t="shared" si="13"/>
        <v>29816879</v>
      </c>
      <c r="U107" s="93"/>
      <c r="V107" s="97"/>
    </row>
    <row r="108" spans="1:39" s="1" customFormat="1" ht="35.25" customHeight="1">
      <c r="A108" s="14"/>
      <c r="B108" s="15"/>
      <c r="E108" s="16"/>
      <c r="F108" s="11"/>
      <c r="G108" s="16"/>
    </row>
    <row r="109" spans="1:39" s="1" customFormat="1">
      <c r="A109" s="14"/>
      <c r="B109" s="186" t="s">
        <v>4</v>
      </c>
      <c r="C109" s="186"/>
      <c r="F109" s="11"/>
      <c r="G109" s="11"/>
      <c r="N109" s="186" t="s">
        <v>5</v>
      </c>
      <c r="O109" s="186"/>
    </row>
    <row r="111" spans="1:39">
      <c r="Q111" s="104"/>
      <c r="T111" s="104"/>
    </row>
    <row r="112" spans="1:39"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</row>
    <row r="113" spans="12:20">
      <c r="L113" s="104"/>
      <c r="M113" s="104"/>
      <c r="N113" s="104"/>
      <c r="O113" s="104"/>
      <c r="P113" s="104"/>
      <c r="Q113" s="104"/>
      <c r="R113" s="104"/>
      <c r="S113" s="104"/>
      <c r="T113" s="104"/>
    </row>
  </sheetData>
  <autoFilter ref="A17:AM107">
    <filterColumn colId="2" showButton="0"/>
    <filterColumn colId="3" showButton="0"/>
  </autoFilter>
  <mergeCells count="133">
    <mergeCell ref="B109:C109"/>
    <mergeCell ref="N109:O109"/>
    <mergeCell ref="C82:E82"/>
    <mergeCell ref="C83:E83"/>
    <mergeCell ref="C84:E84"/>
    <mergeCell ref="C78:E78"/>
    <mergeCell ref="C79:E79"/>
    <mergeCell ref="C80:E80"/>
    <mergeCell ref="C81:E81"/>
    <mergeCell ref="C85:E85"/>
    <mergeCell ref="C74:E74"/>
    <mergeCell ref="C75:E75"/>
    <mergeCell ref="C76:E76"/>
    <mergeCell ref="C77:E77"/>
    <mergeCell ref="C69:E69"/>
    <mergeCell ref="C70:E70"/>
    <mergeCell ref="C71:E71"/>
    <mergeCell ref="C72:E72"/>
    <mergeCell ref="C73:E73"/>
    <mergeCell ref="C63:E63"/>
    <mergeCell ref="C64:E64"/>
    <mergeCell ref="C65:E65"/>
    <mergeCell ref="C66:E66"/>
    <mergeCell ref="C67:E67"/>
    <mergeCell ref="C68:E68"/>
    <mergeCell ref="F7:H7"/>
    <mergeCell ref="F8:H8"/>
    <mergeCell ref="E9:H9"/>
    <mergeCell ref="I13:L13"/>
    <mergeCell ref="U13:V13"/>
    <mergeCell ref="V14:V17"/>
    <mergeCell ref="U15:U17"/>
    <mergeCell ref="F10:H10"/>
    <mergeCell ref="F11:H11"/>
    <mergeCell ref="S15:S17"/>
    <mergeCell ref="A2:P2"/>
    <mergeCell ref="E3:H3"/>
    <mergeCell ref="M13:P13"/>
    <mergeCell ref="N14:O14"/>
    <mergeCell ref="C37:E37"/>
    <mergeCell ref="C39:E39"/>
    <mergeCell ref="I14:I17"/>
    <mergeCell ref="H15:H17"/>
    <mergeCell ref="F4:H4"/>
    <mergeCell ref="F5:H5"/>
    <mergeCell ref="A15:A17"/>
    <mergeCell ref="B15:B17"/>
    <mergeCell ref="F13:F14"/>
    <mergeCell ref="C19:E19"/>
    <mergeCell ref="A107:H107"/>
    <mergeCell ref="C40:E40"/>
    <mergeCell ref="C33:E33"/>
    <mergeCell ref="A13:B14"/>
    <mergeCell ref="C13:E14"/>
    <mergeCell ref="C41:E41"/>
    <mergeCell ref="L14:L17"/>
    <mergeCell ref="N15:N17"/>
    <mergeCell ref="J15:J17"/>
    <mergeCell ref="F15:F17"/>
    <mergeCell ref="C25:E25"/>
    <mergeCell ref="C20:E20"/>
    <mergeCell ref="M14:M17"/>
    <mergeCell ref="K15:K17"/>
    <mergeCell ref="J14:K14"/>
    <mergeCell ref="Q13:T13"/>
    <mergeCell ref="Q14:Q17"/>
    <mergeCell ref="R14:S14"/>
    <mergeCell ref="T14:T17"/>
    <mergeCell ref="R15:R17"/>
    <mergeCell ref="O15:O17"/>
    <mergeCell ref="P14:P17"/>
    <mergeCell ref="C26:E26"/>
    <mergeCell ref="C35:E35"/>
    <mergeCell ref="C28:E28"/>
    <mergeCell ref="C17:E17"/>
    <mergeCell ref="C16:E16"/>
    <mergeCell ref="G13:H14"/>
    <mergeCell ref="G15:G17"/>
    <mergeCell ref="C29:E29"/>
    <mergeCell ref="C30:E30"/>
    <mergeCell ref="C27:E27"/>
    <mergeCell ref="C38:E38"/>
    <mergeCell ref="C32:E32"/>
    <mergeCell ref="C34:E34"/>
    <mergeCell ref="C36:E36"/>
    <mergeCell ref="C31:E31"/>
    <mergeCell ref="C18:E18"/>
    <mergeCell ref="C24:E24"/>
    <mergeCell ref="C21:E21"/>
    <mergeCell ref="C23:E23"/>
    <mergeCell ref="C22:E22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60:E60"/>
    <mergeCell ref="C61:E61"/>
    <mergeCell ref="C62:E62"/>
    <mergeCell ref="C54:E54"/>
    <mergeCell ref="C55:E55"/>
    <mergeCell ref="C56:E56"/>
    <mergeCell ref="C57:E57"/>
    <mergeCell ref="C58:E58"/>
    <mergeCell ref="C59:E59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103:E103"/>
    <mergeCell ref="C104:E104"/>
    <mergeCell ref="C105:E105"/>
    <mergeCell ref="C106:E106"/>
    <mergeCell ref="C97:E97"/>
    <mergeCell ref="C98:E98"/>
    <mergeCell ref="C99:E99"/>
    <mergeCell ref="C100:E100"/>
    <mergeCell ref="C101:E101"/>
    <mergeCell ref="C102:E102"/>
  </mergeCells>
  <pageMargins left="0" right="0" top="0" bottom="0" header="0" footer="0"/>
  <pageSetup paperSize="9" scale="70" orientation="landscape" horizontalDpi="4294967294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X30"/>
  <sheetViews>
    <sheetView topLeftCell="A17" zoomScaleNormal="100" zoomScaleSheetLayoutView="78" workbookViewId="0">
      <selection activeCell="P39" sqref="P39"/>
    </sheetView>
  </sheetViews>
  <sheetFormatPr defaultRowHeight="11.25"/>
  <cols>
    <col min="1" max="1" width="23.42578125" style="1" customWidth="1"/>
    <col min="2" max="2" width="13" style="3" customWidth="1"/>
    <col min="3" max="3" width="7.5703125" style="1" customWidth="1"/>
    <col min="4" max="4" width="9.140625" style="1" customWidth="1"/>
    <col min="5" max="5" width="7.28515625" style="1" customWidth="1"/>
    <col min="6" max="6" width="7.5703125" style="1" customWidth="1"/>
    <col min="7" max="7" width="8.28515625" style="1" customWidth="1"/>
    <col min="8" max="8" width="7.85546875" style="1" customWidth="1"/>
    <col min="9" max="9" width="8.7109375" style="1" customWidth="1"/>
    <col min="10" max="10" width="9.7109375" style="1" customWidth="1"/>
    <col min="11" max="11" width="8.5703125" style="1" customWidth="1"/>
    <col min="12" max="12" width="10.28515625" style="1" customWidth="1"/>
    <col min="13" max="13" width="8.42578125" style="1" customWidth="1"/>
    <col min="14" max="14" width="11.7109375" style="1" customWidth="1"/>
    <col min="15" max="15" width="10.5703125" style="1" customWidth="1"/>
    <col min="16" max="23" width="9.140625" style="1"/>
    <col min="24" max="24" width="9.42578125" style="1" customWidth="1"/>
    <col min="25" max="16384" width="9.140625" style="1"/>
  </cols>
  <sheetData>
    <row r="1" spans="1:24">
      <c r="K1" s="4"/>
      <c r="N1" s="4" t="s">
        <v>60</v>
      </c>
    </row>
    <row r="3" spans="1:24">
      <c r="B3" s="189" t="s">
        <v>46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24">
      <c r="B4" s="190" t="s">
        <v>69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24" ht="12.75" customHeight="1">
      <c r="B5" s="190" t="s">
        <v>70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7" spans="1:24" ht="12" thickBot="1">
      <c r="L7" s="7"/>
      <c r="P7" s="7" t="s">
        <v>31</v>
      </c>
    </row>
    <row r="8" spans="1:24" s="8" customFormat="1" ht="30" customHeight="1">
      <c r="A8" s="289" t="s">
        <v>40</v>
      </c>
      <c r="B8" s="297" t="s">
        <v>32</v>
      </c>
      <c r="C8" s="229"/>
      <c r="D8" s="218" t="s">
        <v>34</v>
      </c>
      <c r="E8" s="203" t="s">
        <v>6</v>
      </c>
      <c r="F8" s="204"/>
      <c r="G8" s="203" t="s">
        <v>16</v>
      </c>
      <c r="H8" s="207"/>
      <c r="I8" s="200" t="s">
        <v>79</v>
      </c>
      <c r="J8" s="201"/>
      <c r="K8" s="201"/>
      <c r="L8" s="202"/>
      <c r="M8" s="200" t="s">
        <v>80</v>
      </c>
      <c r="N8" s="201"/>
      <c r="O8" s="201"/>
      <c r="P8" s="202"/>
      <c r="Q8" s="302" t="s">
        <v>90</v>
      </c>
      <c r="R8" s="302"/>
      <c r="S8" s="302"/>
      <c r="T8" s="303"/>
      <c r="U8" s="308"/>
      <c r="V8" s="308"/>
      <c r="W8" s="308"/>
      <c r="X8" s="308"/>
    </row>
    <row r="9" spans="1:24" s="8" customFormat="1" ht="30" customHeight="1">
      <c r="A9" s="290"/>
      <c r="B9" s="298"/>
      <c r="C9" s="231"/>
      <c r="D9" s="219"/>
      <c r="E9" s="205"/>
      <c r="F9" s="206"/>
      <c r="G9" s="300"/>
      <c r="H9" s="301"/>
      <c r="I9" s="195" t="s">
        <v>141</v>
      </c>
      <c r="J9" s="198" t="s">
        <v>36</v>
      </c>
      <c r="K9" s="199"/>
      <c r="L9" s="195" t="s">
        <v>37</v>
      </c>
      <c r="M9" s="195" t="s">
        <v>141</v>
      </c>
      <c r="N9" s="299" t="s">
        <v>36</v>
      </c>
      <c r="O9" s="299"/>
      <c r="P9" s="195" t="s">
        <v>37</v>
      </c>
      <c r="Q9" s="195" t="s">
        <v>141</v>
      </c>
      <c r="R9" s="299" t="s">
        <v>36</v>
      </c>
      <c r="S9" s="299"/>
      <c r="T9" s="304" t="s">
        <v>37</v>
      </c>
      <c r="U9" s="301"/>
      <c r="V9" s="308"/>
      <c r="W9" s="308"/>
      <c r="X9" s="301"/>
    </row>
    <row r="10" spans="1:24" s="8" customFormat="1" ht="19.5" customHeight="1">
      <c r="A10" s="290"/>
      <c r="B10" s="195" t="s">
        <v>17</v>
      </c>
      <c r="C10" s="195" t="s">
        <v>29</v>
      </c>
      <c r="D10" s="292" t="s">
        <v>18</v>
      </c>
      <c r="E10" s="195" t="s">
        <v>7</v>
      </c>
      <c r="F10" s="195" t="s">
        <v>8</v>
      </c>
      <c r="G10" s="195" t="s">
        <v>7</v>
      </c>
      <c r="H10" s="195" t="s">
        <v>8</v>
      </c>
      <c r="I10" s="196"/>
      <c r="J10" s="195" t="s">
        <v>11</v>
      </c>
      <c r="K10" s="195" t="s">
        <v>12</v>
      </c>
      <c r="L10" s="196"/>
      <c r="M10" s="196"/>
      <c r="N10" s="195" t="s">
        <v>11</v>
      </c>
      <c r="O10" s="195" t="s">
        <v>12</v>
      </c>
      <c r="P10" s="196"/>
      <c r="Q10" s="196"/>
      <c r="R10" s="306" t="s">
        <v>11</v>
      </c>
      <c r="S10" s="306" t="s">
        <v>12</v>
      </c>
      <c r="T10" s="304"/>
      <c r="U10" s="301"/>
      <c r="V10" s="301"/>
      <c r="W10" s="301"/>
      <c r="X10" s="301"/>
    </row>
    <row r="11" spans="1:24" s="10" customFormat="1" ht="13.5" customHeight="1">
      <c r="A11" s="290"/>
      <c r="B11" s="196"/>
      <c r="C11" s="196"/>
      <c r="D11" s="293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306"/>
      <c r="S11" s="306"/>
      <c r="T11" s="304"/>
      <c r="U11" s="301"/>
      <c r="V11" s="301"/>
      <c r="W11" s="301"/>
      <c r="X11" s="301"/>
    </row>
    <row r="12" spans="1:24" ht="14.25" customHeight="1">
      <c r="A12" s="290"/>
      <c r="B12" s="196"/>
      <c r="C12" s="196"/>
      <c r="D12" s="293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306"/>
      <c r="S12" s="306"/>
      <c r="T12" s="304"/>
      <c r="U12" s="301"/>
      <c r="V12" s="301"/>
      <c r="W12" s="301"/>
      <c r="X12" s="301"/>
    </row>
    <row r="13" spans="1:24" ht="13.5" customHeight="1" thickBot="1">
      <c r="A13" s="291"/>
      <c r="B13" s="197"/>
      <c r="C13" s="197"/>
      <c r="D13" s="294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307"/>
      <c r="S13" s="307"/>
      <c r="T13" s="305"/>
      <c r="U13" s="301"/>
      <c r="V13" s="301"/>
      <c r="W13" s="301"/>
      <c r="X13" s="301"/>
    </row>
    <row r="14" spans="1:24" ht="111" customHeight="1">
      <c r="A14" s="31" t="s">
        <v>122</v>
      </c>
      <c r="B14" s="129" t="s">
        <v>68</v>
      </c>
      <c r="C14" s="130" t="s">
        <v>62</v>
      </c>
      <c r="D14" s="19"/>
      <c r="E14" s="131"/>
      <c r="F14" s="131"/>
      <c r="G14" s="131">
        <v>2025</v>
      </c>
      <c r="H14" s="131">
        <v>2027</v>
      </c>
      <c r="I14" s="132">
        <v>0</v>
      </c>
      <c r="J14" s="132">
        <v>0</v>
      </c>
      <c r="K14" s="132">
        <v>138414</v>
      </c>
      <c r="L14" s="132">
        <f>I14-J14+K14</f>
        <v>138414</v>
      </c>
      <c r="M14" s="132">
        <v>0</v>
      </c>
      <c r="N14" s="132">
        <v>0</v>
      </c>
      <c r="O14" s="132">
        <v>202490</v>
      </c>
      <c r="P14" s="132">
        <f>M14-N14+O14</f>
        <v>202490</v>
      </c>
      <c r="Q14" s="132">
        <v>0</v>
      </c>
      <c r="R14" s="132">
        <v>0</v>
      </c>
      <c r="S14" s="132">
        <v>109220</v>
      </c>
      <c r="T14" s="133">
        <f>Q14-R14+S14</f>
        <v>109220</v>
      </c>
      <c r="U14" s="27"/>
      <c r="V14" s="27"/>
      <c r="W14" s="27"/>
      <c r="X14" s="28"/>
    </row>
    <row r="15" spans="1:24" ht="82.15" customHeight="1">
      <c r="A15" s="124" t="s">
        <v>129</v>
      </c>
      <c r="B15" s="38" t="s">
        <v>68</v>
      </c>
      <c r="C15" s="41" t="s">
        <v>62</v>
      </c>
      <c r="D15" s="39"/>
      <c r="E15" s="40"/>
      <c r="F15" s="40"/>
      <c r="G15" s="40">
        <v>2025</v>
      </c>
      <c r="H15" s="40">
        <v>2027</v>
      </c>
      <c r="I15" s="45">
        <v>0</v>
      </c>
      <c r="J15" s="45">
        <v>0</v>
      </c>
      <c r="K15" s="45">
        <v>121151</v>
      </c>
      <c r="L15" s="18">
        <f>I15-J15+K15</f>
        <v>121151</v>
      </c>
      <c r="M15" s="45">
        <v>0</v>
      </c>
      <c r="N15" s="45">
        <v>0</v>
      </c>
      <c r="O15" s="45">
        <v>102788</v>
      </c>
      <c r="P15" s="18">
        <f>M15-N15+O15</f>
        <v>102788</v>
      </c>
      <c r="Q15" s="45">
        <v>0</v>
      </c>
      <c r="R15" s="45">
        <v>0</v>
      </c>
      <c r="S15" s="45">
        <v>55669</v>
      </c>
      <c r="T15" s="123">
        <f>Q15-R15+S15</f>
        <v>55669</v>
      </c>
      <c r="U15" s="28"/>
      <c r="V15" s="28"/>
      <c r="W15" s="28"/>
      <c r="X15" s="28"/>
    </row>
    <row r="16" spans="1:24" s="42" customFormat="1" ht="111" customHeight="1">
      <c r="A16" s="124" t="s">
        <v>140</v>
      </c>
      <c r="B16" s="38" t="s">
        <v>68</v>
      </c>
      <c r="C16" s="41" t="s">
        <v>62</v>
      </c>
      <c r="D16" s="39"/>
      <c r="E16" s="40"/>
      <c r="F16" s="40"/>
      <c r="G16" s="40">
        <v>2025</v>
      </c>
      <c r="H16" s="40">
        <v>2027</v>
      </c>
      <c r="I16" s="45">
        <v>0</v>
      </c>
      <c r="J16" s="45">
        <v>0</v>
      </c>
      <c r="K16" s="45">
        <v>144596</v>
      </c>
      <c r="L16" s="45">
        <f>I16-J16+K16</f>
        <v>144596</v>
      </c>
      <c r="M16" s="45">
        <v>0</v>
      </c>
      <c r="N16" s="45">
        <v>0</v>
      </c>
      <c r="O16" s="45">
        <v>85356</v>
      </c>
      <c r="P16" s="45">
        <f>M16-N16+O16</f>
        <v>85356</v>
      </c>
      <c r="Q16" s="45">
        <v>0</v>
      </c>
      <c r="R16" s="45">
        <v>0</v>
      </c>
      <c r="S16" s="45">
        <v>49158</v>
      </c>
      <c r="T16" s="125">
        <f>Q16-R16+S16</f>
        <v>49158</v>
      </c>
    </row>
    <row r="17" spans="1:24" s="42" customFormat="1" ht="111" customHeight="1">
      <c r="A17" s="124" t="s">
        <v>147</v>
      </c>
      <c r="B17" s="38" t="s">
        <v>68</v>
      </c>
      <c r="C17" s="41" t="s">
        <v>62</v>
      </c>
      <c r="D17" s="39"/>
      <c r="E17" s="40"/>
      <c r="F17" s="40"/>
      <c r="G17" s="40">
        <v>2025</v>
      </c>
      <c r="H17" s="40">
        <v>2027</v>
      </c>
      <c r="I17" s="45">
        <v>0</v>
      </c>
      <c r="J17" s="45">
        <v>0</v>
      </c>
      <c r="K17" s="45">
        <v>224561</v>
      </c>
      <c r="L17" s="45">
        <f>I17-J17+K17</f>
        <v>224561</v>
      </c>
      <c r="M17" s="45">
        <v>0</v>
      </c>
      <c r="N17" s="45">
        <v>0</v>
      </c>
      <c r="O17" s="45">
        <v>158259</v>
      </c>
      <c r="P17" s="45">
        <f>M17-N17+O17</f>
        <v>158259</v>
      </c>
      <c r="Q17" s="45">
        <v>0</v>
      </c>
      <c r="R17" s="45">
        <v>0</v>
      </c>
      <c r="S17" s="45">
        <v>104347</v>
      </c>
      <c r="T17" s="125">
        <f>Q17-R17+S17</f>
        <v>104347</v>
      </c>
      <c r="U17" s="44"/>
      <c r="V17" s="44"/>
      <c r="W17" s="44"/>
      <c r="X17" s="43"/>
    </row>
    <row r="18" spans="1:24" ht="25.5" customHeight="1" thickBot="1">
      <c r="A18" s="134"/>
      <c r="B18" s="295" t="s">
        <v>3</v>
      </c>
      <c r="C18" s="296"/>
      <c r="D18" s="296"/>
      <c r="E18" s="126"/>
      <c r="F18" s="126"/>
      <c r="G18" s="126"/>
      <c r="H18" s="126"/>
      <c r="I18" s="127">
        <f t="shared" ref="I18:T18" si="0">SUM(I14:I17)</f>
        <v>0</v>
      </c>
      <c r="J18" s="127">
        <f t="shared" si="0"/>
        <v>0</v>
      </c>
      <c r="K18" s="127">
        <f t="shared" si="0"/>
        <v>628722</v>
      </c>
      <c r="L18" s="127">
        <f t="shared" si="0"/>
        <v>628722</v>
      </c>
      <c r="M18" s="127">
        <f t="shared" si="0"/>
        <v>0</v>
      </c>
      <c r="N18" s="127">
        <f t="shared" si="0"/>
        <v>0</v>
      </c>
      <c r="O18" s="127">
        <f t="shared" si="0"/>
        <v>548893</v>
      </c>
      <c r="P18" s="127">
        <f t="shared" si="0"/>
        <v>548893</v>
      </c>
      <c r="Q18" s="127">
        <f t="shared" si="0"/>
        <v>0</v>
      </c>
      <c r="R18" s="127">
        <f t="shared" si="0"/>
        <v>0</v>
      </c>
      <c r="S18" s="127">
        <f t="shared" si="0"/>
        <v>318394</v>
      </c>
      <c r="T18" s="128">
        <f t="shared" si="0"/>
        <v>318394</v>
      </c>
      <c r="U18" s="29"/>
      <c r="V18" s="29"/>
      <c r="W18" s="29"/>
      <c r="X18" s="29"/>
    </row>
    <row r="19" spans="1:24" ht="24.75" customHeight="1">
      <c r="B19" s="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24" ht="15" customHeight="1">
      <c r="A20" s="226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</row>
    <row r="21" spans="1:24" ht="28.5" customHeight="1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3"/>
    </row>
    <row r="22" spans="1:24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3"/>
    </row>
    <row r="23" spans="1:24" ht="15.75" customHeight="1">
      <c r="A23" s="190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3"/>
    </row>
    <row r="24" spans="1:24" ht="27" customHeight="1">
      <c r="A24" s="85"/>
      <c r="B24" s="119"/>
      <c r="C24" s="120"/>
      <c r="D24" s="121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</row>
    <row r="25" spans="1:24">
      <c r="A25" s="85"/>
      <c r="B25" s="119"/>
      <c r="C25" s="122" t="s">
        <v>4</v>
      </c>
      <c r="D25" s="121"/>
      <c r="E25" s="85"/>
      <c r="F25" s="85"/>
      <c r="G25" s="85"/>
      <c r="H25" s="85"/>
      <c r="I25" s="85"/>
      <c r="J25" s="85"/>
      <c r="K25" s="85"/>
      <c r="L25" s="85"/>
      <c r="M25" s="85"/>
      <c r="N25" s="242" t="s">
        <v>5</v>
      </c>
      <c r="O25" s="242"/>
    </row>
    <row r="26" spans="1:24" ht="12" customHeight="1">
      <c r="C26" s="11"/>
      <c r="D26" s="11"/>
    </row>
    <row r="27" spans="1:24" ht="36" customHeight="1">
      <c r="C27" s="11"/>
      <c r="D27" s="11"/>
    </row>
    <row r="28" spans="1:24">
      <c r="C28" s="11"/>
      <c r="D28" s="11"/>
    </row>
    <row r="29" spans="1:24">
      <c r="C29" s="11"/>
      <c r="D29" s="11"/>
    </row>
    <row r="30" spans="1:24">
      <c r="C30" s="11"/>
      <c r="D30" s="11"/>
    </row>
  </sheetData>
  <mergeCells count="45">
    <mergeCell ref="U8:X8"/>
    <mergeCell ref="U9:U13"/>
    <mergeCell ref="V9:W9"/>
    <mergeCell ref="X9:X13"/>
    <mergeCell ref="V10:V13"/>
    <mergeCell ref="W10:W13"/>
    <mergeCell ref="G10:G13"/>
    <mergeCell ref="H10:H13"/>
    <mergeCell ref="G8:H9"/>
    <mergeCell ref="Q8:T8"/>
    <mergeCell ref="Q9:Q13"/>
    <mergeCell ref="R9:S9"/>
    <mergeCell ref="T9:T13"/>
    <mergeCell ref="R10:R13"/>
    <mergeCell ref="S10:S13"/>
    <mergeCell ref="B4:P4"/>
    <mergeCell ref="B5:P5"/>
    <mergeCell ref="K10:K13"/>
    <mergeCell ref="E10:E13"/>
    <mergeCell ref="F10:F13"/>
    <mergeCell ref="I8:L8"/>
    <mergeCell ref="J10:J13"/>
    <mergeCell ref="J9:K9"/>
    <mergeCell ref="N10:N13"/>
    <mergeCell ref="O10:O13"/>
    <mergeCell ref="N25:O25"/>
    <mergeCell ref="B18:D18"/>
    <mergeCell ref="A21:N21"/>
    <mergeCell ref="A23:N23"/>
    <mergeCell ref="B3:P3"/>
    <mergeCell ref="B8:C9"/>
    <mergeCell ref="M8:P8"/>
    <mergeCell ref="M9:M13"/>
    <mergeCell ref="N9:O9"/>
    <mergeCell ref="P9:P13"/>
    <mergeCell ref="A8:A13"/>
    <mergeCell ref="A20:N20"/>
    <mergeCell ref="A22:N22"/>
    <mergeCell ref="D8:D9"/>
    <mergeCell ref="D10:D13"/>
    <mergeCell ref="B10:B13"/>
    <mergeCell ref="C10:C13"/>
    <mergeCell ref="E8:F9"/>
    <mergeCell ref="I9:I13"/>
    <mergeCell ref="L9:L13"/>
  </mergeCells>
  <phoneticPr fontId="44" type="noConversion"/>
  <printOptions horizontalCentered="1"/>
  <pageMargins left="0" right="0" top="0" bottom="0" header="0" footer="0"/>
  <pageSetup paperSize="9" scale="74" fitToWidth="0" fitToHeight="0" orientation="landscape" horizontalDpi="4294967294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9"/>
  <sheetViews>
    <sheetView zoomScaleNormal="100" zoomScaleSheetLayoutView="82" workbookViewId="0">
      <selection activeCell="P39" sqref="P39"/>
    </sheetView>
  </sheetViews>
  <sheetFormatPr defaultRowHeight="11.25"/>
  <cols>
    <col min="1" max="1" width="2.42578125" style="85" customWidth="1"/>
    <col min="2" max="2" width="13.28515625" style="85" customWidth="1"/>
    <col min="3" max="3" width="10.85546875" style="85" customWidth="1"/>
    <col min="4" max="4" width="11.42578125" style="85" customWidth="1"/>
    <col min="5" max="6" width="8.28515625" style="85" customWidth="1"/>
    <col min="7" max="7" width="8.5703125" style="85" customWidth="1"/>
    <col min="8" max="8" width="9" style="85" customWidth="1"/>
    <col min="9" max="9" width="8.28515625" style="85" customWidth="1"/>
    <col min="10" max="10" width="7.85546875" style="85" customWidth="1"/>
    <col min="11" max="11" width="9.42578125" style="85" customWidth="1"/>
    <col min="12" max="12" width="11.28515625" style="85" customWidth="1"/>
    <col min="13" max="13" width="8.7109375" style="85" customWidth="1"/>
    <col min="14" max="14" width="8.42578125" style="85" customWidth="1"/>
    <col min="15" max="15" width="8" style="85" customWidth="1"/>
    <col min="16" max="16" width="8.28515625" style="85" customWidth="1"/>
    <col min="17" max="17" width="8" style="85" customWidth="1"/>
    <col min="18" max="19" width="9.140625" style="85"/>
    <col min="20" max="20" width="11" style="85" customWidth="1"/>
    <col min="21" max="23" width="9.140625" style="85"/>
    <col min="24" max="24" width="9.42578125" style="85" customWidth="1"/>
    <col min="25" max="25" width="8.140625" style="85" customWidth="1"/>
    <col min="26" max="16384" width="9.140625" style="85"/>
  </cols>
  <sheetData>
    <row r="2" spans="1:26" ht="12">
      <c r="U2" s="151"/>
    </row>
    <row r="3" spans="1:26" ht="24" customHeight="1">
      <c r="A3" s="326" t="s">
        <v>61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</row>
    <row r="4" spans="1:26" ht="13.5" customHeight="1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26" ht="19.5" customHeight="1">
      <c r="B5" s="250" t="s">
        <v>121</v>
      </c>
      <c r="C5" s="251"/>
      <c r="D5" s="251"/>
      <c r="E5" s="251"/>
      <c r="F5" s="251"/>
      <c r="G5" s="251"/>
      <c r="H5" s="251"/>
      <c r="I5" s="251"/>
      <c r="J5" s="251"/>
      <c r="K5" s="252"/>
      <c r="L5" s="153"/>
      <c r="M5" s="154"/>
      <c r="N5" s="154"/>
      <c r="O5" s="154"/>
      <c r="P5" s="154"/>
      <c r="Q5" s="154"/>
      <c r="R5" s="154"/>
    </row>
    <row r="6" spans="1:26" ht="19.5" customHeight="1">
      <c r="B6" s="250" t="s">
        <v>85</v>
      </c>
      <c r="C6" s="251"/>
      <c r="D6" s="251"/>
      <c r="E6" s="251"/>
      <c r="F6" s="251"/>
      <c r="G6" s="251"/>
      <c r="H6" s="251"/>
      <c r="I6" s="251"/>
      <c r="J6" s="251"/>
      <c r="K6" s="252"/>
      <c r="L6" s="153"/>
      <c r="M6" s="153"/>
      <c r="N6" s="153"/>
      <c r="O6" s="153"/>
      <c r="P6" s="153"/>
      <c r="Q6" s="153"/>
      <c r="R6" s="153"/>
    </row>
    <row r="7" spans="1:26" ht="19.5" customHeight="1">
      <c r="B7" s="250" t="s">
        <v>86</v>
      </c>
      <c r="C7" s="251"/>
      <c r="D7" s="251"/>
      <c r="E7" s="251"/>
      <c r="F7" s="251"/>
      <c r="G7" s="251"/>
      <c r="H7" s="251"/>
      <c r="I7" s="251"/>
      <c r="J7" s="251"/>
      <c r="K7" s="252"/>
      <c r="L7" s="153"/>
      <c r="M7" s="153"/>
      <c r="N7" s="153"/>
      <c r="O7" s="153"/>
      <c r="P7" s="153"/>
      <c r="Q7" s="153"/>
      <c r="R7" s="153"/>
    </row>
    <row r="8" spans="1:26" ht="22.5" customHeight="1">
      <c r="B8" s="321" t="s">
        <v>91</v>
      </c>
      <c r="C8" s="322"/>
      <c r="D8" s="322"/>
      <c r="E8" s="322"/>
      <c r="F8" s="322"/>
      <c r="G8" s="322"/>
      <c r="H8" s="322"/>
      <c r="I8" s="322"/>
      <c r="J8" s="322"/>
      <c r="K8" s="323"/>
      <c r="L8" s="155"/>
      <c r="M8" s="155"/>
      <c r="N8" s="155"/>
      <c r="O8" s="155"/>
      <c r="P8" s="155"/>
      <c r="Q8" s="155"/>
      <c r="R8" s="155"/>
    </row>
    <row r="9" spans="1:26" ht="19.5" customHeight="1">
      <c r="B9" s="321" t="s">
        <v>71</v>
      </c>
      <c r="C9" s="322"/>
      <c r="D9" s="322"/>
      <c r="E9" s="322"/>
      <c r="F9" s="322"/>
      <c r="G9" s="322"/>
      <c r="H9" s="322"/>
      <c r="I9" s="322"/>
      <c r="J9" s="322"/>
      <c r="K9" s="323"/>
      <c r="L9" s="155"/>
      <c r="M9" s="155"/>
      <c r="N9" s="155"/>
      <c r="O9" s="155"/>
      <c r="P9" s="155"/>
      <c r="Q9" s="155"/>
      <c r="R9" s="155"/>
    </row>
    <row r="10" spans="1:26" ht="18.75" customHeight="1">
      <c r="B10" s="321" t="s">
        <v>87</v>
      </c>
      <c r="C10" s="322"/>
      <c r="D10" s="322"/>
      <c r="E10" s="322"/>
      <c r="F10" s="322"/>
      <c r="G10" s="322"/>
      <c r="H10" s="322"/>
      <c r="I10" s="322"/>
      <c r="J10" s="322"/>
      <c r="K10" s="323"/>
      <c r="L10" s="155"/>
      <c r="M10" s="155"/>
      <c r="N10" s="155"/>
      <c r="O10" s="155"/>
      <c r="P10" s="155"/>
      <c r="Q10" s="155"/>
      <c r="R10" s="155"/>
    </row>
    <row r="11" spans="1:26" ht="22.5" customHeight="1">
      <c r="B11" s="321" t="s">
        <v>88</v>
      </c>
      <c r="C11" s="322"/>
      <c r="D11" s="322"/>
      <c r="E11" s="322"/>
      <c r="F11" s="322"/>
      <c r="G11" s="322"/>
      <c r="H11" s="322"/>
      <c r="I11" s="322"/>
      <c r="J11" s="322"/>
      <c r="K11" s="323"/>
      <c r="L11" s="155"/>
      <c r="M11" s="155"/>
      <c r="N11" s="155"/>
      <c r="O11" s="155"/>
      <c r="P11" s="155"/>
      <c r="Q11" s="155"/>
      <c r="R11" s="155"/>
    </row>
    <row r="12" spans="1:26" ht="15" customHeight="1">
      <c r="B12" s="250" t="s">
        <v>89</v>
      </c>
      <c r="C12" s="251"/>
      <c r="D12" s="251"/>
      <c r="E12" s="251"/>
      <c r="F12" s="251"/>
      <c r="G12" s="251"/>
      <c r="H12" s="251"/>
      <c r="I12" s="251"/>
      <c r="J12" s="251"/>
      <c r="K12" s="252"/>
    </row>
    <row r="13" spans="1:26" ht="15" customHeight="1">
      <c r="B13" s="156"/>
    </row>
    <row r="14" spans="1:26" ht="15" customHeight="1" thickBot="1">
      <c r="B14" s="156"/>
    </row>
    <row r="15" spans="1:26" ht="14.25" customHeight="1">
      <c r="A15" s="324" t="s">
        <v>0</v>
      </c>
      <c r="B15" s="319"/>
      <c r="C15" s="319" t="s">
        <v>1</v>
      </c>
      <c r="D15" s="319"/>
      <c r="E15" s="319"/>
      <c r="F15" s="319"/>
      <c r="G15" s="319"/>
      <c r="H15" s="319"/>
      <c r="I15" s="319"/>
      <c r="J15" s="319"/>
      <c r="K15" s="319" t="s">
        <v>2</v>
      </c>
      <c r="L15" s="319"/>
      <c r="M15" s="319"/>
      <c r="N15" s="319"/>
      <c r="O15" s="319"/>
      <c r="P15" s="319"/>
      <c r="Q15" s="319"/>
      <c r="R15" s="319"/>
      <c r="S15" s="319" t="s">
        <v>37</v>
      </c>
      <c r="T15" s="319"/>
      <c r="U15" s="319"/>
      <c r="V15" s="319"/>
      <c r="W15" s="319"/>
      <c r="X15" s="319"/>
      <c r="Y15" s="319"/>
      <c r="Z15" s="320"/>
    </row>
    <row r="16" spans="1:26" ht="12" customHeight="1">
      <c r="A16" s="325"/>
      <c r="B16" s="317"/>
      <c r="C16" s="317" t="s">
        <v>47</v>
      </c>
      <c r="D16" s="317" t="s">
        <v>41</v>
      </c>
      <c r="E16" s="317"/>
      <c r="F16" s="317"/>
      <c r="G16" s="317"/>
      <c r="H16" s="317"/>
      <c r="I16" s="317"/>
      <c r="J16" s="317"/>
      <c r="K16" s="317" t="s">
        <v>48</v>
      </c>
      <c r="L16" s="317" t="s">
        <v>41</v>
      </c>
      <c r="M16" s="317"/>
      <c r="N16" s="317"/>
      <c r="O16" s="317"/>
      <c r="P16" s="317"/>
      <c r="Q16" s="317"/>
      <c r="R16" s="317"/>
      <c r="S16" s="317" t="s">
        <v>49</v>
      </c>
      <c r="T16" s="317" t="s">
        <v>41</v>
      </c>
      <c r="U16" s="317"/>
      <c r="V16" s="317"/>
      <c r="W16" s="317"/>
      <c r="X16" s="317"/>
      <c r="Y16" s="317"/>
      <c r="Z16" s="318"/>
    </row>
    <row r="17" spans="1:26" ht="12" customHeight="1">
      <c r="A17" s="325"/>
      <c r="B17" s="317"/>
      <c r="C17" s="317"/>
      <c r="D17" s="317" t="s">
        <v>50</v>
      </c>
      <c r="E17" s="317" t="s">
        <v>41</v>
      </c>
      <c r="F17" s="317"/>
      <c r="G17" s="317"/>
      <c r="H17" s="317"/>
      <c r="I17" s="317"/>
      <c r="J17" s="317" t="s">
        <v>51</v>
      </c>
      <c r="K17" s="317"/>
      <c r="L17" s="317" t="s">
        <v>52</v>
      </c>
      <c r="M17" s="317" t="s">
        <v>41</v>
      </c>
      <c r="N17" s="317"/>
      <c r="O17" s="317"/>
      <c r="P17" s="317"/>
      <c r="Q17" s="317"/>
      <c r="R17" s="317" t="s">
        <v>51</v>
      </c>
      <c r="S17" s="317"/>
      <c r="T17" s="317" t="s">
        <v>53</v>
      </c>
      <c r="U17" s="317" t="s">
        <v>41</v>
      </c>
      <c r="V17" s="317"/>
      <c r="W17" s="317"/>
      <c r="X17" s="317"/>
      <c r="Y17" s="317"/>
      <c r="Z17" s="318" t="s">
        <v>51</v>
      </c>
    </row>
    <row r="18" spans="1:26" ht="13.5" customHeight="1">
      <c r="A18" s="325"/>
      <c r="B18" s="317"/>
      <c r="C18" s="317"/>
      <c r="D18" s="317"/>
      <c r="E18" s="317" t="s">
        <v>54</v>
      </c>
      <c r="F18" s="90" t="s">
        <v>13</v>
      </c>
      <c r="G18" s="90"/>
      <c r="H18" s="90"/>
      <c r="I18" s="317" t="s">
        <v>14</v>
      </c>
      <c r="J18" s="317"/>
      <c r="K18" s="317"/>
      <c r="L18" s="317"/>
      <c r="M18" s="317" t="s">
        <v>55</v>
      </c>
      <c r="N18" s="90" t="s">
        <v>13</v>
      </c>
      <c r="O18" s="90"/>
      <c r="P18" s="90"/>
      <c r="Q18" s="317" t="s">
        <v>14</v>
      </c>
      <c r="R18" s="317"/>
      <c r="S18" s="317"/>
      <c r="T18" s="317"/>
      <c r="U18" s="317" t="s">
        <v>56</v>
      </c>
      <c r="V18" s="90" t="s">
        <v>13</v>
      </c>
      <c r="W18" s="90"/>
      <c r="X18" s="90"/>
      <c r="Y18" s="317" t="s">
        <v>14</v>
      </c>
      <c r="Z18" s="318"/>
    </row>
    <row r="19" spans="1:26" ht="16.5" customHeight="1">
      <c r="A19" s="325"/>
      <c r="B19" s="317"/>
      <c r="C19" s="317"/>
      <c r="D19" s="317"/>
      <c r="E19" s="317"/>
      <c r="F19" s="317" t="s">
        <v>15</v>
      </c>
      <c r="G19" s="317"/>
      <c r="H19" s="317" t="s">
        <v>57</v>
      </c>
      <c r="I19" s="317"/>
      <c r="J19" s="317"/>
      <c r="K19" s="317"/>
      <c r="L19" s="317"/>
      <c r="M19" s="317"/>
      <c r="N19" s="317" t="s">
        <v>15</v>
      </c>
      <c r="O19" s="317"/>
      <c r="P19" s="317" t="s">
        <v>57</v>
      </c>
      <c r="Q19" s="317"/>
      <c r="R19" s="317"/>
      <c r="S19" s="317"/>
      <c r="T19" s="317"/>
      <c r="U19" s="317"/>
      <c r="V19" s="317" t="s">
        <v>15</v>
      </c>
      <c r="W19" s="317"/>
      <c r="X19" s="317" t="s">
        <v>57</v>
      </c>
      <c r="Y19" s="317"/>
      <c r="Z19" s="318"/>
    </row>
    <row r="20" spans="1:26" ht="31.5" customHeight="1">
      <c r="A20" s="325"/>
      <c r="B20" s="317"/>
      <c r="C20" s="317"/>
      <c r="D20" s="317"/>
      <c r="E20" s="317"/>
      <c r="F20" s="317" t="s">
        <v>23</v>
      </c>
      <c r="G20" s="317" t="s">
        <v>24</v>
      </c>
      <c r="H20" s="317"/>
      <c r="I20" s="317"/>
      <c r="J20" s="317"/>
      <c r="K20" s="317"/>
      <c r="L20" s="317"/>
      <c r="M20" s="317"/>
      <c r="N20" s="317" t="s">
        <v>23</v>
      </c>
      <c r="O20" s="317" t="s">
        <v>24</v>
      </c>
      <c r="P20" s="317"/>
      <c r="Q20" s="317"/>
      <c r="R20" s="317"/>
      <c r="S20" s="317"/>
      <c r="T20" s="317"/>
      <c r="U20" s="317"/>
      <c r="V20" s="317" t="s">
        <v>23</v>
      </c>
      <c r="W20" s="317" t="s">
        <v>24</v>
      </c>
      <c r="X20" s="317"/>
      <c r="Y20" s="317"/>
      <c r="Z20" s="318"/>
    </row>
    <row r="21" spans="1:26" ht="19.5" customHeight="1">
      <c r="A21" s="325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8"/>
    </row>
    <row r="22" spans="1:26" ht="12.75" customHeight="1">
      <c r="A22" s="325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8"/>
    </row>
    <row r="23" spans="1:26" ht="12.75" customHeight="1">
      <c r="A23" s="310">
        <v>1</v>
      </c>
      <c r="B23" s="311"/>
      <c r="C23" s="157">
        <v>2</v>
      </c>
      <c r="D23" s="157">
        <v>3</v>
      </c>
      <c r="E23" s="157">
        <v>4</v>
      </c>
      <c r="F23" s="157">
        <v>5</v>
      </c>
      <c r="G23" s="157">
        <v>6</v>
      </c>
      <c r="H23" s="157">
        <v>7</v>
      </c>
      <c r="I23" s="157">
        <v>8</v>
      </c>
      <c r="J23" s="157">
        <v>9</v>
      </c>
      <c r="K23" s="157">
        <v>10</v>
      </c>
      <c r="L23" s="157">
        <v>11</v>
      </c>
      <c r="M23" s="157">
        <v>12</v>
      </c>
      <c r="N23" s="157">
        <v>13</v>
      </c>
      <c r="O23" s="157">
        <v>14</v>
      </c>
      <c r="P23" s="157">
        <v>15</v>
      </c>
      <c r="Q23" s="157">
        <v>16</v>
      </c>
      <c r="R23" s="157">
        <v>17</v>
      </c>
      <c r="S23" s="157">
        <v>18</v>
      </c>
      <c r="T23" s="157">
        <v>19</v>
      </c>
      <c r="U23" s="157">
        <v>20</v>
      </c>
      <c r="V23" s="157">
        <v>21</v>
      </c>
      <c r="W23" s="157">
        <v>22</v>
      </c>
      <c r="X23" s="157">
        <v>23</v>
      </c>
      <c r="Y23" s="157">
        <v>24</v>
      </c>
      <c r="Z23" s="158">
        <v>25</v>
      </c>
    </row>
    <row r="24" spans="1:26" s="159" customFormat="1" ht="17.25" customHeight="1">
      <c r="A24" s="312" t="s">
        <v>25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4"/>
    </row>
    <row r="25" spans="1:26" ht="23.25" customHeight="1">
      <c r="A25" s="315" t="s">
        <v>83</v>
      </c>
      <c r="B25" s="316"/>
      <c r="C25" s="52">
        <f>D25</f>
        <v>0</v>
      </c>
      <c r="D25" s="52">
        <f>G25+I25</f>
        <v>0</v>
      </c>
      <c r="E25" s="52"/>
      <c r="F25" s="52"/>
      <c r="G25" s="52"/>
      <c r="H25" s="52"/>
      <c r="I25" s="52"/>
      <c r="J25" s="52"/>
      <c r="K25" s="52">
        <f>L25+R25</f>
        <v>0</v>
      </c>
      <c r="L25" s="52">
        <f>O25+Q25</f>
        <v>0</v>
      </c>
      <c r="M25" s="52"/>
      <c r="N25" s="52"/>
      <c r="O25" s="52"/>
      <c r="P25" s="52"/>
      <c r="Q25" s="52"/>
      <c r="R25" s="52"/>
      <c r="S25" s="160">
        <f t="shared" ref="S25:Z25" si="0">C25+K25</f>
        <v>0</v>
      </c>
      <c r="T25" s="160">
        <f t="shared" si="0"/>
        <v>0</v>
      </c>
      <c r="U25" s="160">
        <f t="shared" si="0"/>
        <v>0</v>
      </c>
      <c r="V25" s="160">
        <f t="shared" si="0"/>
        <v>0</v>
      </c>
      <c r="W25" s="160">
        <f t="shared" si="0"/>
        <v>0</v>
      </c>
      <c r="X25" s="160">
        <f t="shared" si="0"/>
        <v>0</v>
      </c>
      <c r="Y25" s="160">
        <f t="shared" si="0"/>
        <v>0</v>
      </c>
      <c r="Z25" s="161">
        <f t="shared" si="0"/>
        <v>0</v>
      </c>
    </row>
    <row r="26" spans="1:26" ht="23.25" customHeight="1">
      <c r="A26" s="315" t="s">
        <v>82</v>
      </c>
      <c r="B26" s="316"/>
      <c r="C26" s="52">
        <f>J26+D26</f>
        <v>0</v>
      </c>
      <c r="D26" s="52">
        <f>E26+I26</f>
        <v>0</v>
      </c>
      <c r="E26" s="52">
        <f>SUM(F26:H26)</f>
        <v>0</v>
      </c>
      <c r="F26" s="52"/>
      <c r="G26" s="52"/>
      <c r="H26" s="52"/>
      <c r="I26" s="52"/>
      <c r="J26" s="52"/>
      <c r="K26" s="52">
        <f>L26+R26</f>
        <v>179582</v>
      </c>
      <c r="L26" s="52">
        <f>M26+Q26</f>
        <v>179582</v>
      </c>
      <c r="M26" s="52">
        <f>SUM(N26:P26)</f>
        <v>103464</v>
      </c>
      <c r="N26" s="52">
        <v>39455</v>
      </c>
      <c r="O26" s="52">
        <v>41168</v>
      </c>
      <c r="P26" s="52">
        <v>22841</v>
      </c>
      <c r="Q26" s="52">
        <v>76118</v>
      </c>
      <c r="R26" s="52"/>
      <c r="S26" s="160">
        <f>Z26+T26</f>
        <v>179582</v>
      </c>
      <c r="T26" s="160">
        <f>U26+Y26</f>
        <v>179582</v>
      </c>
      <c r="U26" s="160">
        <f>SUM(V26:X26)</f>
        <v>103464</v>
      </c>
      <c r="V26" s="160">
        <f t="shared" ref="V26:Z28" si="1">F26+N26</f>
        <v>39455</v>
      </c>
      <c r="W26" s="160">
        <f t="shared" si="1"/>
        <v>41168</v>
      </c>
      <c r="X26" s="160">
        <f t="shared" si="1"/>
        <v>22841</v>
      </c>
      <c r="Y26" s="160">
        <f t="shared" si="1"/>
        <v>76118</v>
      </c>
      <c r="Z26" s="161">
        <f t="shared" si="1"/>
        <v>0</v>
      </c>
    </row>
    <row r="27" spans="1:26" ht="23.25" customHeight="1">
      <c r="A27" s="315" t="s">
        <v>81</v>
      </c>
      <c r="B27" s="316"/>
      <c r="C27" s="52">
        <f>J27+D27</f>
        <v>0</v>
      </c>
      <c r="D27" s="52">
        <f>E27+I27</f>
        <v>0</v>
      </c>
      <c r="E27" s="52">
        <f>SUM(F27:H27)</f>
        <v>0</v>
      </c>
      <c r="F27" s="52"/>
      <c r="G27" s="52"/>
      <c r="H27" s="52"/>
      <c r="I27" s="52"/>
      <c r="J27" s="52"/>
      <c r="K27" s="52">
        <f>L27+R27</f>
        <v>293754</v>
      </c>
      <c r="L27" s="52">
        <f>M27+Q27</f>
        <v>293754</v>
      </c>
      <c r="M27" s="52">
        <f>SUM(N27:P27)</f>
        <v>138006</v>
      </c>
      <c r="N27" s="52">
        <v>0</v>
      </c>
      <c r="O27" s="52">
        <v>91264</v>
      </c>
      <c r="P27" s="52">
        <v>46742</v>
      </c>
      <c r="Q27" s="52">
        <v>155748</v>
      </c>
      <c r="R27" s="52"/>
      <c r="S27" s="160">
        <f>Z27+T27</f>
        <v>293754</v>
      </c>
      <c r="T27" s="160">
        <f>U27+Y27</f>
        <v>293754</v>
      </c>
      <c r="U27" s="160">
        <f>SUM(V27:X27)</f>
        <v>138006</v>
      </c>
      <c r="V27" s="160">
        <f t="shared" si="1"/>
        <v>0</v>
      </c>
      <c r="W27" s="160">
        <f t="shared" si="1"/>
        <v>91264</v>
      </c>
      <c r="X27" s="160">
        <f t="shared" si="1"/>
        <v>46742</v>
      </c>
      <c r="Y27" s="160">
        <f t="shared" si="1"/>
        <v>155748</v>
      </c>
      <c r="Z27" s="161">
        <f t="shared" si="1"/>
        <v>0</v>
      </c>
    </row>
    <row r="28" spans="1:26" ht="23.25" customHeight="1">
      <c r="A28" s="315" t="s">
        <v>92</v>
      </c>
      <c r="B28" s="316"/>
      <c r="C28" s="52">
        <f>J28+D28</f>
        <v>0</v>
      </c>
      <c r="D28" s="52">
        <f>E28+I28</f>
        <v>0</v>
      </c>
      <c r="E28" s="52">
        <f>SUM(F28:H28)</f>
        <v>0</v>
      </c>
      <c r="F28" s="52">
        <v>0</v>
      </c>
      <c r="G28" s="52"/>
      <c r="H28" s="52"/>
      <c r="I28" s="52"/>
      <c r="J28" s="52"/>
      <c r="K28" s="52">
        <f>L28+R28</f>
        <v>158448</v>
      </c>
      <c r="L28" s="52">
        <f>M28+Q28</f>
        <v>158448</v>
      </c>
      <c r="M28" s="52">
        <f>SUM(N28:P28)</f>
        <v>74436</v>
      </c>
      <c r="N28" s="52">
        <v>0</v>
      </c>
      <c r="O28" s="52">
        <v>49228</v>
      </c>
      <c r="P28" s="52">
        <v>25208</v>
      </c>
      <c r="Q28" s="52">
        <v>84012</v>
      </c>
      <c r="R28" s="52"/>
      <c r="S28" s="160">
        <f>T28+Z28</f>
        <v>158448</v>
      </c>
      <c r="T28" s="160">
        <f>U28+Y28</f>
        <v>158448</v>
      </c>
      <c r="U28" s="160">
        <f>SUM(V28:X28)</f>
        <v>74436</v>
      </c>
      <c r="V28" s="160">
        <f t="shared" si="1"/>
        <v>0</v>
      </c>
      <c r="W28" s="160">
        <f t="shared" si="1"/>
        <v>49228</v>
      </c>
      <c r="X28" s="160">
        <f t="shared" si="1"/>
        <v>25208</v>
      </c>
      <c r="Y28" s="160">
        <f t="shared" si="1"/>
        <v>84012</v>
      </c>
      <c r="Z28" s="161">
        <f t="shared" si="1"/>
        <v>0</v>
      </c>
    </row>
    <row r="29" spans="1:26" ht="45.75" customHeight="1" thickBot="1">
      <c r="A29" s="309" t="s">
        <v>45</v>
      </c>
      <c r="B29" s="266"/>
      <c r="C29" s="162">
        <f t="shared" ref="C29:I29" si="2">SUM(C25:C28)</f>
        <v>0</v>
      </c>
      <c r="D29" s="162">
        <f t="shared" si="2"/>
        <v>0</v>
      </c>
      <c r="E29" s="162">
        <f t="shared" si="2"/>
        <v>0</v>
      </c>
      <c r="F29" s="162">
        <f t="shared" si="2"/>
        <v>0</v>
      </c>
      <c r="G29" s="162">
        <f t="shared" si="2"/>
        <v>0</v>
      </c>
      <c r="H29" s="162">
        <f t="shared" si="2"/>
        <v>0</v>
      </c>
      <c r="I29" s="162">
        <f t="shared" si="2"/>
        <v>0</v>
      </c>
      <c r="J29" s="162">
        <f>SUM(J25:J26)</f>
        <v>0</v>
      </c>
      <c r="K29" s="163">
        <f t="shared" ref="K29:P29" si="3">SUM(K25:K28)</f>
        <v>631784</v>
      </c>
      <c r="L29" s="163">
        <f t="shared" si="3"/>
        <v>631784</v>
      </c>
      <c r="M29" s="163">
        <f t="shared" si="3"/>
        <v>315906</v>
      </c>
      <c r="N29" s="163">
        <f t="shared" si="3"/>
        <v>39455</v>
      </c>
      <c r="O29" s="163">
        <f t="shared" si="3"/>
        <v>181660</v>
      </c>
      <c r="P29" s="163">
        <f t="shared" si="3"/>
        <v>94791</v>
      </c>
      <c r="Q29" s="163">
        <f>SUM(Q26:Q28)</f>
        <v>315878</v>
      </c>
      <c r="R29" s="163">
        <f t="shared" ref="R29:Y29" si="4">SUM(R25:R28)</f>
        <v>0</v>
      </c>
      <c r="S29" s="163">
        <f t="shared" si="4"/>
        <v>631784</v>
      </c>
      <c r="T29" s="163">
        <f t="shared" si="4"/>
        <v>631784</v>
      </c>
      <c r="U29" s="163">
        <f t="shared" si="4"/>
        <v>315906</v>
      </c>
      <c r="V29" s="163">
        <f t="shared" si="4"/>
        <v>39455</v>
      </c>
      <c r="W29" s="163">
        <f t="shared" si="4"/>
        <v>181660</v>
      </c>
      <c r="X29" s="163">
        <f t="shared" si="4"/>
        <v>94791</v>
      </c>
      <c r="Y29" s="163">
        <f t="shared" si="4"/>
        <v>315878</v>
      </c>
      <c r="Z29" s="164"/>
    </row>
  </sheetData>
  <mergeCells count="53">
    <mergeCell ref="A3:Z3"/>
    <mergeCell ref="B5:K5"/>
    <mergeCell ref="B6:K6"/>
    <mergeCell ref="B7:K7"/>
    <mergeCell ref="B8:K8"/>
    <mergeCell ref="B9:K9"/>
    <mergeCell ref="B10:K10"/>
    <mergeCell ref="B11:K11"/>
    <mergeCell ref="B12:K12"/>
    <mergeCell ref="A15:B22"/>
    <mergeCell ref="C15:J15"/>
    <mergeCell ref="K15:R15"/>
    <mergeCell ref="L17:L22"/>
    <mergeCell ref="M17:Q17"/>
    <mergeCell ref="R17:R22"/>
    <mergeCell ref="H19:H22"/>
    <mergeCell ref="S15:Z15"/>
    <mergeCell ref="C16:C22"/>
    <mergeCell ref="D16:J16"/>
    <mergeCell ref="K16:K22"/>
    <mergeCell ref="L16:R16"/>
    <mergeCell ref="S16:S22"/>
    <mergeCell ref="T16:Z16"/>
    <mergeCell ref="D17:D22"/>
    <mergeCell ref="E17:I17"/>
    <mergeCell ref="J17:J22"/>
    <mergeCell ref="Z17:Z22"/>
    <mergeCell ref="E18:E22"/>
    <mergeCell ref="I18:I22"/>
    <mergeCell ref="M18:M22"/>
    <mergeCell ref="Q18:Q22"/>
    <mergeCell ref="U18:U22"/>
    <mergeCell ref="Y18:Y22"/>
    <mergeCell ref="F19:G19"/>
    <mergeCell ref="P19:P22"/>
    <mergeCell ref="V19:W19"/>
    <mergeCell ref="N19:O19"/>
    <mergeCell ref="X19:X22"/>
    <mergeCell ref="F20:F22"/>
    <mergeCell ref="G20:G22"/>
    <mergeCell ref="N20:N22"/>
    <mergeCell ref="O20:O22"/>
    <mergeCell ref="V20:V22"/>
    <mergeCell ref="W20:W22"/>
    <mergeCell ref="T17:T22"/>
    <mergeCell ref="U17:Y17"/>
    <mergeCell ref="A29:B29"/>
    <mergeCell ref="A23:B23"/>
    <mergeCell ref="A24:Z24"/>
    <mergeCell ref="A25:B25"/>
    <mergeCell ref="A26:B26"/>
    <mergeCell ref="A28:B28"/>
    <mergeCell ref="A27:B27"/>
  </mergeCells>
  <phoneticPr fontId="45" type="noConversion"/>
  <conditionalFormatting sqref="A30:Z65536 E18 H18:H19 F18:G20 C17 I18:I22 E15:J15 E13:Z14 C13:D16 C4:Z10 L11:Z12 A4:B14 A3 M18 K15:L16 P18:P19 N18:O20 J17:K17 Q18:Q22 M15:R15 U18 S15:T16 X18:X19 V18:W20 R17:S17 Y18:Y22 C23:Z23 Z17 U15:Z15 A1:Z2 C29:Z29 S25:Z28 AA1:IV1048576">
    <cfRule type="cellIs" dxfId="9" priority="6" stopIfTrue="1" operator="equal">
      <formula>0</formula>
    </cfRule>
  </conditionalFormatting>
  <conditionalFormatting sqref="C25:G27 H25:R25 C28:J28 H26:J27 C27:E28 K26:R28">
    <cfRule type="cellIs" dxfId="8" priority="1" stopIfTrue="1" operator="equal">
      <formula>0</formula>
    </cfRule>
  </conditionalFormatting>
  <pageMargins left="0" right="0" top="0" bottom="0" header="0" footer="0"/>
  <pageSetup paperSize="9" scale="62" orientation="landscape" horizontalDpi="4294967295" verticalDpi="30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9"/>
  <sheetViews>
    <sheetView topLeftCell="A16" zoomScaleNormal="100" zoomScaleSheetLayoutView="76" workbookViewId="0">
      <selection activeCell="P39" sqref="P39"/>
    </sheetView>
  </sheetViews>
  <sheetFormatPr defaultRowHeight="11.25"/>
  <cols>
    <col min="1" max="1" width="2.42578125" style="135" customWidth="1"/>
    <col min="2" max="2" width="13.28515625" style="135" customWidth="1"/>
    <col min="3" max="3" width="10.85546875" style="135" customWidth="1"/>
    <col min="4" max="4" width="11.42578125" style="135" customWidth="1"/>
    <col min="5" max="6" width="8.28515625" style="135" customWidth="1"/>
    <col min="7" max="7" width="8.5703125" style="135" customWidth="1"/>
    <col min="8" max="8" width="9" style="135" customWidth="1"/>
    <col min="9" max="9" width="8.28515625" style="135" customWidth="1"/>
    <col min="10" max="10" width="7.85546875" style="135" customWidth="1"/>
    <col min="11" max="11" width="9.42578125" style="135" customWidth="1"/>
    <col min="12" max="12" width="11.28515625" style="135" customWidth="1"/>
    <col min="13" max="13" width="8.7109375" style="135" customWidth="1"/>
    <col min="14" max="14" width="8.42578125" style="135" customWidth="1"/>
    <col min="15" max="15" width="8" style="135" customWidth="1"/>
    <col min="16" max="16" width="8.28515625" style="135" customWidth="1"/>
    <col min="17" max="17" width="8" style="135" customWidth="1"/>
    <col min="18" max="19" width="9.140625" style="135"/>
    <col min="20" max="20" width="11" style="135" customWidth="1"/>
    <col min="21" max="23" width="9.140625" style="135"/>
    <col min="24" max="24" width="9.42578125" style="135" customWidth="1"/>
    <col min="25" max="25" width="8.140625" style="135" customWidth="1"/>
    <col min="26" max="16384" width="9.140625" style="135"/>
  </cols>
  <sheetData>
    <row r="2" spans="1:26">
      <c r="U2" s="137"/>
    </row>
    <row r="3" spans="1:26" ht="24" customHeight="1">
      <c r="A3" s="348" t="s">
        <v>61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</row>
    <row r="4" spans="1:26" ht="13.5" customHeight="1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1:26" ht="19.5" customHeight="1">
      <c r="B5" s="343" t="s">
        <v>84</v>
      </c>
      <c r="C5" s="344"/>
      <c r="D5" s="344"/>
      <c r="E5" s="344"/>
      <c r="F5" s="344"/>
      <c r="G5" s="344"/>
      <c r="H5" s="344"/>
      <c r="I5" s="344"/>
      <c r="J5" s="344"/>
      <c r="K5" s="345"/>
      <c r="L5" s="138"/>
      <c r="M5" s="139"/>
      <c r="N5" s="139"/>
      <c r="O5" s="139"/>
      <c r="P5" s="139"/>
      <c r="Q5" s="139"/>
      <c r="R5" s="139"/>
    </row>
    <row r="6" spans="1:26" ht="19.5" customHeight="1">
      <c r="B6" s="343" t="s">
        <v>85</v>
      </c>
      <c r="C6" s="344"/>
      <c r="D6" s="344"/>
      <c r="E6" s="344"/>
      <c r="F6" s="344"/>
      <c r="G6" s="344"/>
      <c r="H6" s="344"/>
      <c r="I6" s="344"/>
      <c r="J6" s="344"/>
      <c r="K6" s="345"/>
      <c r="L6" s="138"/>
      <c r="M6" s="138"/>
      <c r="N6" s="138"/>
      <c r="O6" s="138"/>
      <c r="P6" s="138"/>
      <c r="Q6" s="138"/>
      <c r="R6" s="138"/>
    </row>
    <row r="7" spans="1:26" ht="19.5" customHeight="1">
      <c r="B7" s="343" t="s">
        <v>86</v>
      </c>
      <c r="C7" s="344"/>
      <c r="D7" s="344"/>
      <c r="E7" s="344"/>
      <c r="F7" s="344"/>
      <c r="G7" s="344"/>
      <c r="H7" s="344"/>
      <c r="I7" s="344"/>
      <c r="J7" s="344"/>
      <c r="K7" s="345"/>
      <c r="L7" s="138"/>
      <c r="M7" s="138"/>
      <c r="N7" s="138"/>
      <c r="O7" s="138"/>
      <c r="P7" s="138"/>
      <c r="Q7" s="138"/>
      <c r="R7" s="138"/>
    </row>
    <row r="8" spans="1:26" ht="22.5" customHeight="1">
      <c r="B8" s="340" t="s">
        <v>127</v>
      </c>
      <c r="C8" s="341"/>
      <c r="D8" s="341"/>
      <c r="E8" s="341"/>
      <c r="F8" s="341"/>
      <c r="G8" s="341"/>
      <c r="H8" s="341"/>
      <c r="I8" s="341"/>
      <c r="J8" s="341"/>
      <c r="K8" s="342"/>
      <c r="L8" s="140"/>
      <c r="M8" s="140"/>
      <c r="N8" s="140"/>
      <c r="O8" s="140"/>
      <c r="P8" s="140"/>
      <c r="Q8" s="140"/>
      <c r="R8" s="140"/>
    </row>
    <row r="9" spans="1:26" ht="35.25" customHeight="1">
      <c r="B9" s="340" t="s">
        <v>71</v>
      </c>
      <c r="C9" s="341"/>
      <c r="D9" s="341"/>
      <c r="E9" s="341"/>
      <c r="F9" s="341"/>
      <c r="G9" s="341"/>
      <c r="H9" s="341"/>
      <c r="I9" s="341"/>
      <c r="J9" s="341"/>
      <c r="K9" s="342"/>
      <c r="L9" s="140"/>
      <c r="M9" s="140"/>
      <c r="N9" s="140"/>
      <c r="O9" s="140"/>
      <c r="P9" s="140"/>
      <c r="Q9" s="140"/>
      <c r="R9" s="140"/>
    </row>
    <row r="10" spans="1:26" ht="18.75" customHeight="1">
      <c r="B10" s="340" t="s">
        <v>87</v>
      </c>
      <c r="C10" s="341"/>
      <c r="D10" s="341"/>
      <c r="E10" s="341"/>
      <c r="F10" s="341"/>
      <c r="G10" s="341"/>
      <c r="H10" s="341"/>
      <c r="I10" s="341"/>
      <c r="J10" s="341"/>
      <c r="K10" s="342"/>
      <c r="L10" s="140"/>
      <c r="M10" s="140"/>
      <c r="N10" s="140"/>
      <c r="O10" s="140"/>
      <c r="P10" s="140"/>
      <c r="Q10" s="140"/>
      <c r="R10" s="140"/>
    </row>
    <row r="11" spans="1:26" ht="22.5" customHeight="1">
      <c r="B11" s="340" t="s">
        <v>88</v>
      </c>
      <c r="C11" s="341"/>
      <c r="D11" s="341"/>
      <c r="E11" s="341"/>
      <c r="F11" s="341"/>
      <c r="G11" s="341"/>
      <c r="H11" s="341"/>
      <c r="I11" s="341"/>
      <c r="J11" s="341"/>
      <c r="K11" s="342"/>
      <c r="L11" s="140"/>
      <c r="M11" s="140"/>
      <c r="N11" s="140"/>
      <c r="O11" s="140"/>
      <c r="P11" s="140"/>
      <c r="Q11" s="140"/>
      <c r="R11" s="140"/>
    </row>
    <row r="12" spans="1:26" ht="15" customHeight="1">
      <c r="B12" s="343" t="s">
        <v>89</v>
      </c>
      <c r="C12" s="344"/>
      <c r="D12" s="344"/>
      <c r="E12" s="344"/>
      <c r="F12" s="344"/>
      <c r="G12" s="344"/>
      <c r="H12" s="344"/>
      <c r="I12" s="344"/>
      <c r="J12" s="344"/>
      <c r="K12" s="345"/>
    </row>
    <row r="13" spans="1:26" ht="15" customHeight="1">
      <c r="B13" s="141"/>
    </row>
    <row r="14" spans="1:26" ht="15" customHeight="1" thickBot="1">
      <c r="B14" s="141"/>
    </row>
    <row r="15" spans="1:26" ht="14.25" customHeight="1">
      <c r="A15" s="346" t="s">
        <v>0</v>
      </c>
      <c r="B15" s="338"/>
      <c r="C15" s="338" t="s">
        <v>1</v>
      </c>
      <c r="D15" s="338"/>
      <c r="E15" s="338"/>
      <c r="F15" s="338"/>
      <c r="G15" s="338"/>
      <c r="H15" s="338"/>
      <c r="I15" s="338"/>
      <c r="J15" s="338"/>
      <c r="K15" s="338" t="s">
        <v>2</v>
      </c>
      <c r="L15" s="338"/>
      <c r="M15" s="338"/>
      <c r="N15" s="338"/>
      <c r="O15" s="338"/>
      <c r="P15" s="338"/>
      <c r="Q15" s="338"/>
      <c r="R15" s="338"/>
      <c r="S15" s="338" t="s">
        <v>37</v>
      </c>
      <c r="T15" s="338"/>
      <c r="U15" s="338"/>
      <c r="V15" s="338"/>
      <c r="W15" s="338"/>
      <c r="X15" s="338"/>
      <c r="Y15" s="338"/>
      <c r="Z15" s="339"/>
    </row>
    <row r="16" spans="1:26" ht="12" customHeight="1">
      <c r="A16" s="347"/>
      <c r="B16" s="336"/>
      <c r="C16" s="336" t="s">
        <v>47</v>
      </c>
      <c r="D16" s="336" t="s">
        <v>41</v>
      </c>
      <c r="E16" s="336"/>
      <c r="F16" s="336"/>
      <c r="G16" s="336"/>
      <c r="H16" s="336"/>
      <c r="I16" s="336"/>
      <c r="J16" s="336"/>
      <c r="K16" s="336" t="s">
        <v>48</v>
      </c>
      <c r="L16" s="336" t="s">
        <v>41</v>
      </c>
      <c r="M16" s="336"/>
      <c r="N16" s="336"/>
      <c r="O16" s="336"/>
      <c r="P16" s="336"/>
      <c r="Q16" s="336"/>
      <c r="R16" s="336"/>
      <c r="S16" s="336" t="s">
        <v>49</v>
      </c>
      <c r="T16" s="336" t="s">
        <v>41</v>
      </c>
      <c r="U16" s="336"/>
      <c r="V16" s="336"/>
      <c r="W16" s="336"/>
      <c r="X16" s="336"/>
      <c r="Y16" s="336"/>
      <c r="Z16" s="337"/>
    </row>
    <row r="17" spans="1:26" ht="12" customHeight="1">
      <c r="A17" s="347"/>
      <c r="B17" s="336"/>
      <c r="C17" s="336"/>
      <c r="D17" s="336" t="s">
        <v>50</v>
      </c>
      <c r="E17" s="336" t="s">
        <v>41</v>
      </c>
      <c r="F17" s="336"/>
      <c r="G17" s="336"/>
      <c r="H17" s="336"/>
      <c r="I17" s="336"/>
      <c r="J17" s="336" t="s">
        <v>51</v>
      </c>
      <c r="K17" s="336"/>
      <c r="L17" s="336" t="s">
        <v>52</v>
      </c>
      <c r="M17" s="336" t="s">
        <v>41</v>
      </c>
      <c r="N17" s="336"/>
      <c r="O17" s="336"/>
      <c r="P17" s="336"/>
      <c r="Q17" s="336"/>
      <c r="R17" s="336" t="s">
        <v>51</v>
      </c>
      <c r="S17" s="336"/>
      <c r="T17" s="336" t="s">
        <v>53</v>
      </c>
      <c r="U17" s="336" t="s">
        <v>41</v>
      </c>
      <c r="V17" s="336"/>
      <c r="W17" s="336"/>
      <c r="X17" s="336"/>
      <c r="Y17" s="336"/>
      <c r="Z17" s="337" t="s">
        <v>51</v>
      </c>
    </row>
    <row r="18" spans="1:26" ht="13.5" customHeight="1">
      <c r="A18" s="347"/>
      <c r="B18" s="336"/>
      <c r="C18" s="336"/>
      <c r="D18" s="336"/>
      <c r="E18" s="336" t="s">
        <v>54</v>
      </c>
      <c r="F18" s="142" t="s">
        <v>13</v>
      </c>
      <c r="G18" s="142"/>
      <c r="H18" s="142"/>
      <c r="I18" s="336" t="s">
        <v>14</v>
      </c>
      <c r="J18" s="336"/>
      <c r="K18" s="336"/>
      <c r="L18" s="336"/>
      <c r="M18" s="336" t="s">
        <v>55</v>
      </c>
      <c r="N18" s="142" t="s">
        <v>13</v>
      </c>
      <c r="O18" s="142"/>
      <c r="P18" s="142"/>
      <c r="Q18" s="336" t="s">
        <v>14</v>
      </c>
      <c r="R18" s="336"/>
      <c r="S18" s="336"/>
      <c r="T18" s="336"/>
      <c r="U18" s="336" t="s">
        <v>56</v>
      </c>
      <c r="V18" s="142" t="s">
        <v>13</v>
      </c>
      <c r="W18" s="142"/>
      <c r="X18" s="142"/>
      <c r="Y18" s="336" t="s">
        <v>14</v>
      </c>
      <c r="Z18" s="337"/>
    </row>
    <row r="19" spans="1:26" ht="16.5" customHeight="1">
      <c r="A19" s="347"/>
      <c r="B19" s="336"/>
      <c r="C19" s="336"/>
      <c r="D19" s="336"/>
      <c r="E19" s="336"/>
      <c r="F19" s="336" t="s">
        <v>15</v>
      </c>
      <c r="G19" s="336"/>
      <c r="H19" s="336" t="s">
        <v>57</v>
      </c>
      <c r="I19" s="336"/>
      <c r="J19" s="336"/>
      <c r="K19" s="336"/>
      <c r="L19" s="336"/>
      <c r="M19" s="336"/>
      <c r="N19" s="336" t="s">
        <v>15</v>
      </c>
      <c r="O19" s="336"/>
      <c r="P19" s="336" t="s">
        <v>57</v>
      </c>
      <c r="Q19" s="336"/>
      <c r="R19" s="336"/>
      <c r="S19" s="336"/>
      <c r="T19" s="336"/>
      <c r="U19" s="336"/>
      <c r="V19" s="336" t="s">
        <v>15</v>
      </c>
      <c r="W19" s="336"/>
      <c r="X19" s="336" t="s">
        <v>57</v>
      </c>
      <c r="Y19" s="336"/>
      <c r="Z19" s="337"/>
    </row>
    <row r="20" spans="1:26" ht="31.5" customHeight="1">
      <c r="A20" s="347"/>
      <c r="B20" s="336"/>
      <c r="C20" s="336"/>
      <c r="D20" s="336"/>
      <c r="E20" s="336"/>
      <c r="F20" s="336" t="s">
        <v>23</v>
      </c>
      <c r="G20" s="336" t="s">
        <v>24</v>
      </c>
      <c r="H20" s="336"/>
      <c r="I20" s="336"/>
      <c r="J20" s="336"/>
      <c r="K20" s="336"/>
      <c r="L20" s="336"/>
      <c r="M20" s="336"/>
      <c r="N20" s="336" t="s">
        <v>23</v>
      </c>
      <c r="O20" s="336" t="s">
        <v>24</v>
      </c>
      <c r="P20" s="336"/>
      <c r="Q20" s="336"/>
      <c r="R20" s="336"/>
      <c r="S20" s="336"/>
      <c r="T20" s="336"/>
      <c r="U20" s="336"/>
      <c r="V20" s="336" t="s">
        <v>23</v>
      </c>
      <c r="W20" s="336" t="s">
        <v>24</v>
      </c>
      <c r="X20" s="336"/>
      <c r="Y20" s="336"/>
      <c r="Z20" s="337"/>
    </row>
    <row r="21" spans="1:26" ht="19.5" customHeight="1">
      <c r="A21" s="347"/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7"/>
    </row>
    <row r="22" spans="1:26" ht="12.75" customHeight="1">
      <c r="A22" s="347"/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7"/>
    </row>
    <row r="23" spans="1:26" ht="12.75" customHeight="1">
      <c r="A23" s="329">
        <v>1</v>
      </c>
      <c r="B23" s="330"/>
      <c r="C23" s="143">
        <v>2</v>
      </c>
      <c r="D23" s="143">
        <v>3</v>
      </c>
      <c r="E23" s="143">
        <v>4</v>
      </c>
      <c r="F23" s="143">
        <v>5</v>
      </c>
      <c r="G23" s="143">
        <v>6</v>
      </c>
      <c r="H23" s="143">
        <v>7</v>
      </c>
      <c r="I23" s="143">
        <v>8</v>
      </c>
      <c r="J23" s="143">
        <v>9</v>
      </c>
      <c r="K23" s="143">
        <v>10</v>
      </c>
      <c r="L23" s="143">
        <v>11</v>
      </c>
      <c r="M23" s="143">
        <v>12</v>
      </c>
      <c r="N23" s="143">
        <v>13</v>
      </c>
      <c r="O23" s="143">
        <v>14</v>
      </c>
      <c r="P23" s="143">
        <v>15</v>
      </c>
      <c r="Q23" s="143">
        <v>16</v>
      </c>
      <c r="R23" s="143">
        <v>17</v>
      </c>
      <c r="S23" s="143">
        <v>18</v>
      </c>
      <c r="T23" s="143">
        <v>19</v>
      </c>
      <c r="U23" s="143">
        <v>20</v>
      </c>
      <c r="V23" s="143">
        <v>21</v>
      </c>
      <c r="W23" s="143">
        <v>22</v>
      </c>
      <c r="X23" s="143">
        <v>23</v>
      </c>
      <c r="Y23" s="143">
        <v>24</v>
      </c>
      <c r="Z23" s="144">
        <v>25</v>
      </c>
    </row>
    <row r="24" spans="1:26" ht="17.25" customHeight="1">
      <c r="A24" s="331" t="s">
        <v>25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3"/>
    </row>
    <row r="25" spans="1:26" ht="23.25" customHeight="1">
      <c r="A25" s="334" t="s">
        <v>83</v>
      </c>
      <c r="B25" s="335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146"/>
    </row>
    <row r="26" spans="1:26" ht="23.25" customHeight="1">
      <c r="A26" s="334" t="s">
        <v>82</v>
      </c>
      <c r="B26" s="335"/>
      <c r="C26" s="50">
        <f>J26+D26</f>
        <v>0</v>
      </c>
      <c r="D26" s="50">
        <f>E26+I26</f>
        <v>0</v>
      </c>
      <c r="E26" s="50">
        <f>SUM(F26:H26)</f>
        <v>0</v>
      </c>
      <c r="F26" s="50">
        <v>0</v>
      </c>
      <c r="G26" s="50">
        <v>0</v>
      </c>
      <c r="H26" s="50">
        <v>0</v>
      </c>
      <c r="I26" s="50">
        <v>0</v>
      </c>
      <c r="J26" s="50"/>
      <c r="K26" s="52">
        <f>L26+R26</f>
        <v>136822</v>
      </c>
      <c r="L26" s="52">
        <f>M26+Q26</f>
        <v>136822</v>
      </c>
      <c r="M26" s="52">
        <f>N26+O26+P26</f>
        <v>75376</v>
      </c>
      <c r="N26" s="52">
        <v>41269</v>
      </c>
      <c r="O26" s="52">
        <v>15671</v>
      </c>
      <c r="P26" s="52">
        <v>18436</v>
      </c>
      <c r="Q26" s="52">
        <v>61446</v>
      </c>
      <c r="R26" s="52"/>
      <c r="S26" s="52">
        <f>Z26+T26</f>
        <v>136822</v>
      </c>
      <c r="T26" s="52">
        <f>U26+Y26</f>
        <v>136822</v>
      </c>
      <c r="U26" s="52">
        <f>SUM(V26:X26)</f>
        <v>75376</v>
      </c>
      <c r="V26" s="52">
        <f t="shared" ref="V26:Z28" si="0">F26+N26</f>
        <v>41269</v>
      </c>
      <c r="W26" s="52">
        <f t="shared" si="0"/>
        <v>15671</v>
      </c>
      <c r="X26" s="52">
        <f t="shared" si="0"/>
        <v>18436</v>
      </c>
      <c r="Y26" s="52">
        <f t="shared" si="0"/>
        <v>61446</v>
      </c>
      <c r="Z26" s="147">
        <f t="shared" si="0"/>
        <v>0</v>
      </c>
    </row>
    <row r="27" spans="1:26" ht="23.25" customHeight="1">
      <c r="A27" s="334" t="s">
        <v>81</v>
      </c>
      <c r="B27" s="335"/>
      <c r="C27" s="50">
        <f>J27+D27</f>
        <v>0</v>
      </c>
      <c r="D27" s="50">
        <f>E27+I27</f>
        <v>0</v>
      </c>
      <c r="E27" s="50">
        <f>SUM(F27:H27)</f>
        <v>0</v>
      </c>
      <c r="F27" s="50">
        <v>0</v>
      </c>
      <c r="G27" s="50">
        <v>0</v>
      </c>
      <c r="H27" s="50">
        <v>0</v>
      </c>
      <c r="I27" s="50">
        <v>0</v>
      </c>
      <c r="J27" s="50"/>
      <c r="K27" s="52">
        <f>L27+R27</f>
        <v>149109</v>
      </c>
      <c r="L27" s="52">
        <f>M27+Q27</f>
        <v>149109</v>
      </c>
      <c r="M27" s="52">
        <f>N27+O27+P27</f>
        <v>70045</v>
      </c>
      <c r="N27" s="52">
        <v>0</v>
      </c>
      <c r="O27" s="52">
        <v>46321</v>
      </c>
      <c r="P27" s="52">
        <v>23724</v>
      </c>
      <c r="Q27" s="52">
        <v>79064</v>
      </c>
      <c r="R27" s="52"/>
      <c r="S27" s="52">
        <f>T27+Z27</f>
        <v>149109</v>
      </c>
      <c r="T27" s="52">
        <f>U27+Y27</f>
        <v>149109</v>
      </c>
      <c r="U27" s="52">
        <f>SUM(V27:X27)</f>
        <v>70045</v>
      </c>
      <c r="V27" s="52">
        <f t="shared" si="0"/>
        <v>0</v>
      </c>
      <c r="W27" s="52">
        <f t="shared" si="0"/>
        <v>46321</v>
      </c>
      <c r="X27" s="52">
        <f t="shared" si="0"/>
        <v>23724</v>
      </c>
      <c r="Y27" s="52">
        <f t="shared" si="0"/>
        <v>79064</v>
      </c>
      <c r="Z27" s="147">
        <f t="shared" si="0"/>
        <v>0</v>
      </c>
    </row>
    <row r="28" spans="1:26" ht="23.25" customHeight="1">
      <c r="A28" s="334" t="s">
        <v>92</v>
      </c>
      <c r="B28" s="335"/>
      <c r="C28" s="50">
        <f>J28+D28</f>
        <v>0</v>
      </c>
      <c r="D28" s="50">
        <f>E28+I28</f>
        <v>0</v>
      </c>
      <c r="E28" s="50">
        <f>SUM(F28:H28)</f>
        <v>0</v>
      </c>
      <c r="F28" s="50">
        <v>0</v>
      </c>
      <c r="G28" s="50">
        <v>0</v>
      </c>
      <c r="H28" s="50">
        <v>0</v>
      </c>
      <c r="I28" s="50">
        <v>0</v>
      </c>
      <c r="J28" s="50"/>
      <c r="K28" s="52">
        <f>L28+R28</f>
        <v>80731</v>
      </c>
      <c r="L28" s="52">
        <f>M28+Q28</f>
        <v>80731</v>
      </c>
      <c r="M28" s="52">
        <f>N28+O28+P28</f>
        <v>37935</v>
      </c>
      <c r="N28" s="52">
        <v>0</v>
      </c>
      <c r="O28" s="52">
        <v>25062</v>
      </c>
      <c r="P28" s="52">
        <v>12873</v>
      </c>
      <c r="Q28" s="52">
        <v>42796</v>
      </c>
      <c r="R28" s="52"/>
      <c r="S28" s="52">
        <f>T28+Z28</f>
        <v>80731</v>
      </c>
      <c r="T28" s="52">
        <f>U28+Y28</f>
        <v>80731</v>
      </c>
      <c r="U28" s="52">
        <f>SUM(V28:X28)</f>
        <v>37935</v>
      </c>
      <c r="V28" s="52">
        <f t="shared" si="0"/>
        <v>0</v>
      </c>
      <c r="W28" s="52">
        <f t="shared" si="0"/>
        <v>25062</v>
      </c>
      <c r="X28" s="52">
        <f t="shared" si="0"/>
        <v>12873</v>
      </c>
      <c r="Y28" s="52">
        <f t="shared" si="0"/>
        <v>42796</v>
      </c>
      <c r="Z28" s="147">
        <f t="shared" si="0"/>
        <v>0</v>
      </c>
    </row>
    <row r="29" spans="1:26" ht="45.75" customHeight="1" thickBot="1">
      <c r="A29" s="327" t="s">
        <v>45</v>
      </c>
      <c r="B29" s="328"/>
      <c r="C29" s="148">
        <f t="shared" ref="C29:I29" si="1">SUM(C25:C28)</f>
        <v>0</v>
      </c>
      <c r="D29" s="148">
        <f t="shared" si="1"/>
        <v>0</v>
      </c>
      <c r="E29" s="148">
        <f t="shared" si="1"/>
        <v>0</v>
      </c>
      <c r="F29" s="148">
        <f t="shared" si="1"/>
        <v>0</v>
      </c>
      <c r="G29" s="148">
        <f t="shared" si="1"/>
        <v>0</v>
      </c>
      <c r="H29" s="148">
        <f t="shared" si="1"/>
        <v>0</v>
      </c>
      <c r="I29" s="148">
        <f t="shared" si="1"/>
        <v>0</v>
      </c>
      <c r="J29" s="148">
        <f>SUM(J25:J25)</f>
        <v>0</v>
      </c>
      <c r="K29" s="149">
        <f t="shared" ref="K29:Y29" si="2">SUM(K25:K28)</f>
        <v>366662</v>
      </c>
      <c r="L29" s="149">
        <f t="shared" si="2"/>
        <v>366662</v>
      </c>
      <c r="M29" s="149">
        <f t="shared" si="2"/>
        <v>183356</v>
      </c>
      <c r="N29" s="149">
        <f t="shared" si="2"/>
        <v>41269</v>
      </c>
      <c r="O29" s="149">
        <f t="shared" si="2"/>
        <v>87054</v>
      </c>
      <c r="P29" s="149">
        <f t="shared" si="2"/>
        <v>55033</v>
      </c>
      <c r="Q29" s="149">
        <f t="shared" si="2"/>
        <v>183306</v>
      </c>
      <c r="R29" s="149">
        <f t="shared" si="2"/>
        <v>0</v>
      </c>
      <c r="S29" s="149">
        <f t="shared" si="2"/>
        <v>366662</v>
      </c>
      <c r="T29" s="149">
        <f t="shared" si="2"/>
        <v>366662</v>
      </c>
      <c r="U29" s="149">
        <f t="shared" si="2"/>
        <v>183356</v>
      </c>
      <c r="V29" s="149">
        <f t="shared" si="2"/>
        <v>41269</v>
      </c>
      <c r="W29" s="149">
        <f t="shared" si="2"/>
        <v>87054</v>
      </c>
      <c r="X29" s="149">
        <f t="shared" si="2"/>
        <v>55033</v>
      </c>
      <c r="Y29" s="149">
        <f t="shared" si="2"/>
        <v>183306</v>
      </c>
      <c r="Z29" s="150"/>
    </row>
  </sheetData>
  <mergeCells count="53">
    <mergeCell ref="A3:Z3"/>
    <mergeCell ref="B5:K5"/>
    <mergeCell ref="B6:K6"/>
    <mergeCell ref="B7:K7"/>
    <mergeCell ref="B8:K8"/>
    <mergeCell ref="B9:K9"/>
    <mergeCell ref="B10:K10"/>
    <mergeCell ref="B11:K11"/>
    <mergeCell ref="B12:K12"/>
    <mergeCell ref="A15:B22"/>
    <mergeCell ref="C15:J15"/>
    <mergeCell ref="K15:R15"/>
    <mergeCell ref="L17:L22"/>
    <mergeCell ref="M17:Q17"/>
    <mergeCell ref="R17:R22"/>
    <mergeCell ref="H19:H22"/>
    <mergeCell ref="S15:Z15"/>
    <mergeCell ref="C16:C22"/>
    <mergeCell ref="D16:J16"/>
    <mergeCell ref="K16:K22"/>
    <mergeCell ref="L16:R16"/>
    <mergeCell ref="S16:S22"/>
    <mergeCell ref="T16:Z16"/>
    <mergeCell ref="D17:D22"/>
    <mergeCell ref="E17:I17"/>
    <mergeCell ref="J17:J22"/>
    <mergeCell ref="T17:T22"/>
    <mergeCell ref="U17:Y17"/>
    <mergeCell ref="Z17:Z22"/>
    <mergeCell ref="E18:E22"/>
    <mergeCell ref="I18:I22"/>
    <mergeCell ref="M18:M22"/>
    <mergeCell ref="Q18:Q22"/>
    <mergeCell ref="U18:U22"/>
    <mergeCell ref="Y18:Y22"/>
    <mergeCell ref="F19:G19"/>
    <mergeCell ref="N19:O19"/>
    <mergeCell ref="P19:P22"/>
    <mergeCell ref="V19:W19"/>
    <mergeCell ref="X19:X22"/>
    <mergeCell ref="F20:F22"/>
    <mergeCell ref="G20:G22"/>
    <mergeCell ref="N20:N22"/>
    <mergeCell ref="O20:O22"/>
    <mergeCell ref="V20:V22"/>
    <mergeCell ref="W20:W22"/>
    <mergeCell ref="A29:B29"/>
    <mergeCell ref="A23:B23"/>
    <mergeCell ref="A24:Z24"/>
    <mergeCell ref="A25:B25"/>
    <mergeCell ref="A26:B26"/>
    <mergeCell ref="A27:B27"/>
    <mergeCell ref="A28:B28"/>
  </mergeCells>
  <conditionalFormatting sqref="E18 H18:H19 F18:G20 C17 I18:I22 E15:J15 E13:Z14 C13:D16 A4:Z4 A3 M18 K15:L16 P18:P19 N18:O20 J17:K17 Q18:Q22 M15:R15 U18 S15:T16 X18:X19 V18:W20 R17:S17 Y18:Y22 C23:Z23 Z17 U15:Z15 A1:Z2 A30:Z65536 A13:B14 A5:A12 L5:Z12 C25:Z25 C26:J29 AA1:IV1048576">
    <cfRule type="cellIs" dxfId="7" priority="4" stopIfTrue="1" operator="equal">
      <formula>0</formula>
    </cfRule>
  </conditionalFormatting>
  <conditionalFormatting sqref="C5:K10 B5:B12">
    <cfRule type="cellIs" dxfId="6" priority="2" stopIfTrue="1" operator="equal">
      <formula>0</formula>
    </cfRule>
  </conditionalFormatting>
  <conditionalFormatting sqref="K26:Z29">
    <cfRule type="cellIs" dxfId="5" priority="1" stopIfTrue="1" operator="equal">
      <formula>0</formula>
    </cfRule>
  </conditionalFormatting>
  <pageMargins left="0" right="0" top="0" bottom="0" header="0" footer="0"/>
  <pageSetup paperSize="9" scale="62" fitToWidth="0" fitToHeight="0" orientation="landscape" horizontalDpi="300" verticalDpi="300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8"/>
  <sheetViews>
    <sheetView zoomScaleNormal="100" zoomScaleSheetLayoutView="100" workbookViewId="0">
      <selection activeCell="P39" sqref="P39"/>
    </sheetView>
  </sheetViews>
  <sheetFormatPr defaultRowHeight="11.25"/>
  <cols>
    <col min="1" max="1" width="2.42578125" style="135" customWidth="1"/>
    <col min="2" max="2" width="13.28515625" style="135" customWidth="1"/>
    <col min="3" max="3" width="10.85546875" style="135" customWidth="1"/>
    <col min="4" max="4" width="11.42578125" style="135" customWidth="1"/>
    <col min="5" max="6" width="8.28515625" style="135" customWidth="1"/>
    <col min="7" max="7" width="8.5703125" style="135" customWidth="1"/>
    <col min="8" max="8" width="9" style="135" customWidth="1"/>
    <col min="9" max="9" width="8.28515625" style="135" customWidth="1"/>
    <col min="10" max="10" width="7.85546875" style="135" customWidth="1"/>
    <col min="11" max="11" width="9.42578125" style="135" customWidth="1"/>
    <col min="12" max="12" width="11.28515625" style="135" customWidth="1"/>
    <col min="13" max="13" width="8.7109375" style="135" customWidth="1"/>
    <col min="14" max="14" width="8.42578125" style="135" customWidth="1"/>
    <col min="15" max="15" width="8" style="135" customWidth="1"/>
    <col min="16" max="16" width="8.28515625" style="135" customWidth="1"/>
    <col min="17" max="17" width="8" style="135" customWidth="1"/>
    <col min="18" max="19" width="9.140625" style="135"/>
    <col min="20" max="20" width="11" style="135" customWidth="1"/>
    <col min="21" max="23" width="9.140625" style="135"/>
    <col min="24" max="24" width="9.42578125" style="135" customWidth="1"/>
    <col min="25" max="25" width="8.140625" style="135" customWidth="1"/>
    <col min="26" max="16384" width="9.140625" style="135"/>
  </cols>
  <sheetData>
    <row r="2" spans="1:26">
      <c r="U2" s="137"/>
    </row>
    <row r="3" spans="1:26" ht="24" customHeight="1">
      <c r="A3" s="348" t="s">
        <v>61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</row>
    <row r="4" spans="1:26" ht="13.5" customHeight="1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1:26" ht="19.5" customHeight="1">
      <c r="B5" s="343" t="s">
        <v>132</v>
      </c>
      <c r="C5" s="344"/>
      <c r="D5" s="344"/>
      <c r="E5" s="344"/>
      <c r="F5" s="344"/>
      <c r="G5" s="344"/>
      <c r="H5" s="344"/>
      <c r="I5" s="344"/>
      <c r="J5" s="344"/>
      <c r="K5" s="345"/>
      <c r="L5" s="138"/>
      <c r="M5" s="139"/>
      <c r="N5" s="139"/>
      <c r="O5" s="139"/>
      <c r="P5" s="139"/>
      <c r="Q5" s="139"/>
      <c r="R5" s="139"/>
    </row>
    <row r="6" spans="1:26" ht="19.5" customHeight="1">
      <c r="B6" s="343" t="s">
        <v>133</v>
      </c>
      <c r="C6" s="344"/>
      <c r="D6" s="344"/>
      <c r="E6" s="344"/>
      <c r="F6" s="344"/>
      <c r="G6" s="344"/>
      <c r="H6" s="344"/>
      <c r="I6" s="344"/>
      <c r="J6" s="344"/>
      <c r="K6" s="345"/>
      <c r="L6" s="138"/>
      <c r="M6" s="138"/>
      <c r="N6" s="138"/>
      <c r="O6" s="138"/>
      <c r="P6" s="138"/>
      <c r="Q6" s="138"/>
      <c r="R6" s="138"/>
    </row>
    <row r="7" spans="1:26" ht="19.5" customHeight="1">
      <c r="B7" s="343" t="s">
        <v>134</v>
      </c>
      <c r="C7" s="344"/>
      <c r="D7" s="344"/>
      <c r="E7" s="344"/>
      <c r="F7" s="344"/>
      <c r="G7" s="344"/>
      <c r="H7" s="344"/>
      <c r="I7" s="344"/>
      <c r="J7" s="344"/>
      <c r="K7" s="345"/>
      <c r="L7" s="138"/>
      <c r="M7" s="138"/>
      <c r="N7" s="138"/>
      <c r="O7" s="138"/>
      <c r="P7" s="138"/>
      <c r="Q7" s="138"/>
      <c r="R7" s="138"/>
    </row>
    <row r="8" spans="1:26" ht="22.5" customHeight="1">
      <c r="B8" s="340" t="s">
        <v>135</v>
      </c>
      <c r="C8" s="341"/>
      <c r="D8" s="341"/>
      <c r="E8" s="341"/>
      <c r="F8" s="341"/>
      <c r="G8" s="341"/>
      <c r="H8" s="341"/>
      <c r="I8" s="341"/>
      <c r="J8" s="341"/>
      <c r="K8" s="342"/>
      <c r="L8" s="140"/>
      <c r="M8" s="140"/>
      <c r="N8" s="140"/>
      <c r="O8" s="140"/>
      <c r="P8" s="140"/>
      <c r="Q8" s="140"/>
      <c r="R8" s="140"/>
    </row>
    <row r="9" spans="1:26" ht="36.75" customHeight="1">
      <c r="B9" s="340" t="s">
        <v>136</v>
      </c>
      <c r="C9" s="341"/>
      <c r="D9" s="341"/>
      <c r="E9" s="341"/>
      <c r="F9" s="341"/>
      <c r="G9" s="341"/>
      <c r="H9" s="341"/>
      <c r="I9" s="341"/>
      <c r="J9" s="341"/>
      <c r="K9" s="342"/>
      <c r="L9" s="140"/>
      <c r="M9" s="140"/>
      <c r="N9" s="140"/>
      <c r="O9" s="140"/>
      <c r="P9" s="140"/>
      <c r="Q9" s="140"/>
      <c r="R9" s="140"/>
    </row>
    <row r="10" spans="1:26" ht="18.75" customHeight="1">
      <c r="B10" s="340" t="s">
        <v>137</v>
      </c>
      <c r="C10" s="341"/>
      <c r="D10" s="341"/>
      <c r="E10" s="341"/>
      <c r="F10" s="341"/>
      <c r="G10" s="341"/>
      <c r="H10" s="341"/>
      <c r="I10" s="341"/>
      <c r="J10" s="341"/>
      <c r="K10" s="342"/>
      <c r="L10" s="140"/>
      <c r="M10" s="140"/>
      <c r="N10" s="140"/>
      <c r="O10" s="140"/>
      <c r="P10" s="140"/>
      <c r="Q10" s="140"/>
      <c r="R10" s="140"/>
    </row>
    <row r="11" spans="1:26" ht="22.5" customHeight="1">
      <c r="B11" s="340" t="s">
        <v>138</v>
      </c>
      <c r="C11" s="341"/>
      <c r="D11" s="341"/>
      <c r="E11" s="341"/>
      <c r="F11" s="341"/>
      <c r="G11" s="341"/>
      <c r="H11" s="341"/>
      <c r="I11" s="341"/>
      <c r="J11" s="341"/>
      <c r="K11" s="342"/>
      <c r="L11" s="140"/>
      <c r="M11" s="140"/>
      <c r="N11" s="140"/>
      <c r="O11" s="140"/>
      <c r="P11" s="140"/>
      <c r="Q11" s="140"/>
      <c r="R11" s="140"/>
    </row>
    <row r="12" spans="1:26" ht="15" customHeight="1">
      <c r="B12" s="343" t="s">
        <v>139</v>
      </c>
      <c r="C12" s="344"/>
      <c r="D12" s="344"/>
      <c r="E12" s="344"/>
      <c r="F12" s="344"/>
      <c r="G12" s="344"/>
      <c r="H12" s="344"/>
      <c r="I12" s="344"/>
      <c r="J12" s="344"/>
      <c r="K12" s="345"/>
    </row>
    <row r="13" spans="1:26" ht="15" customHeight="1">
      <c r="B13" s="141"/>
    </row>
    <row r="14" spans="1:26" ht="15" customHeight="1" thickBot="1">
      <c r="B14" s="141"/>
    </row>
    <row r="15" spans="1:26" ht="14.25" customHeight="1">
      <c r="A15" s="346" t="s">
        <v>0</v>
      </c>
      <c r="B15" s="338"/>
      <c r="C15" s="338" t="s">
        <v>1</v>
      </c>
      <c r="D15" s="338"/>
      <c r="E15" s="338"/>
      <c r="F15" s="338"/>
      <c r="G15" s="338"/>
      <c r="H15" s="338"/>
      <c r="I15" s="338"/>
      <c r="J15" s="338"/>
      <c r="K15" s="338" t="s">
        <v>2</v>
      </c>
      <c r="L15" s="338"/>
      <c r="M15" s="338"/>
      <c r="N15" s="338"/>
      <c r="O15" s="338"/>
      <c r="P15" s="338"/>
      <c r="Q15" s="338"/>
      <c r="R15" s="338"/>
      <c r="S15" s="338" t="s">
        <v>37</v>
      </c>
      <c r="T15" s="338"/>
      <c r="U15" s="338"/>
      <c r="V15" s="338"/>
      <c r="W15" s="338"/>
      <c r="X15" s="338"/>
      <c r="Y15" s="338"/>
      <c r="Z15" s="339"/>
    </row>
    <row r="16" spans="1:26" ht="12" customHeight="1">
      <c r="A16" s="347"/>
      <c r="B16" s="336"/>
      <c r="C16" s="336" t="s">
        <v>47</v>
      </c>
      <c r="D16" s="336" t="s">
        <v>41</v>
      </c>
      <c r="E16" s="336"/>
      <c r="F16" s="336"/>
      <c r="G16" s="336"/>
      <c r="H16" s="336"/>
      <c r="I16" s="336"/>
      <c r="J16" s="336"/>
      <c r="K16" s="336" t="s">
        <v>48</v>
      </c>
      <c r="L16" s="336" t="s">
        <v>41</v>
      </c>
      <c r="M16" s="336"/>
      <c r="N16" s="336"/>
      <c r="O16" s="336"/>
      <c r="P16" s="336"/>
      <c r="Q16" s="336"/>
      <c r="R16" s="336"/>
      <c r="S16" s="336" t="s">
        <v>49</v>
      </c>
      <c r="T16" s="336" t="s">
        <v>41</v>
      </c>
      <c r="U16" s="336"/>
      <c r="V16" s="336"/>
      <c r="W16" s="336"/>
      <c r="X16" s="336"/>
      <c r="Y16" s="336"/>
      <c r="Z16" s="337"/>
    </row>
    <row r="17" spans="1:26" ht="12" customHeight="1">
      <c r="A17" s="347"/>
      <c r="B17" s="336"/>
      <c r="C17" s="336"/>
      <c r="D17" s="336" t="s">
        <v>50</v>
      </c>
      <c r="E17" s="336" t="s">
        <v>41</v>
      </c>
      <c r="F17" s="336"/>
      <c r="G17" s="336"/>
      <c r="H17" s="336"/>
      <c r="I17" s="336"/>
      <c r="J17" s="336" t="s">
        <v>51</v>
      </c>
      <c r="K17" s="336"/>
      <c r="L17" s="336" t="s">
        <v>52</v>
      </c>
      <c r="M17" s="336" t="s">
        <v>41</v>
      </c>
      <c r="N17" s="336"/>
      <c r="O17" s="336"/>
      <c r="P17" s="336"/>
      <c r="Q17" s="336"/>
      <c r="R17" s="336" t="s">
        <v>51</v>
      </c>
      <c r="S17" s="336"/>
      <c r="T17" s="336" t="s">
        <v>53</v>
      </c>
      <c r="U17" s="336" t="s">
        <v>41</v>
      </c>
      <c r="V17" s="336"/>
      <c r="W17" s="336"/>
      <c r="X17" s="336"/>
      <c r="Y17" s="336"/>
      <c r="Z17" s="337" t="s">
        <v>51</v>
      </c>
    </row>
    <row r="18" spans="1:26" ht="13.5" customHeight="1">
      <c r="A18" s="347"/>
      <c r="B18" s="336"/>
      <c r="C18" s="336"/>
      <c r="D18" s="336"/>
      <c r="E18" s="336" t="s">
        <v>54</v>
      </c>
      <c r="F18" s="142" t="s">
        <v>13</v>
      </c>
      <c r="G18" s="142"/>
      <c r="H18" s="142"/>
      <c r="I18" s="336" t="s">
        <v>14</v>
      </c>
      <c r="J18" s="336"/>
      <c r="K18" s="336"/>
      <c r="L18" s="336"/>
      <c r="M18" s="336" t="s">
        <v>55</v>
      </c>
      <c r="N18" s="142" t="s">
        <v>13</v>
      </c>
      <c r="O18" s="142"/>
      <c r="P18" s="142"/>
      <c r="Q18" s="336" t="s">
        <v>14</v>
      </c>
      <c r="R18" s="336"/>
      <c r="S18" s="336"/>
      <c r="T18" s="336"/>
      <c r="U18" s="336" t="s">
        <v>56</v>
      </c>
      <c r="V18" s="142" t="s">
        <v>13</v>
      </c>
      <c r="W18" s="142"/>
      <c r="X18" s="142"/>
      <c r="Y18" s="336" t="s">
        <v>14</v>
      </c>
      <c r="Z18" s="337"/>
    </row>
    <row r="19" spans="1:26" ht="16.5" customHeight="1">
      <c r="A19" s="347"/>
      <c r="B19" s="336"/>
      <c r="C19" s="336"/>
      <c r="D19" s="336"/>
      <c r="E19" s="336"/>
      <c r="F19" s="336" t="s">
        <v>15</v>
      </c>
      <c r="G19" s="336"/>
      <c r="H19" s="336" t="s">
        <v>57</v>
      </c>
      <c r="I19" s="336"/>
      <c r="J19" s="336"/>
      <c r="K19" s="336"/>
      <c r="L19" s="336"/>
      <c r="M19" s="336"/>
      <c r="N19" s="336" t="s">
        <v>15</v>
      </c>
      <c r="O19" s="336"/>
      <c r="P19" s="336" t="s">
        <v>57</v>
      </c>
      <c r="Q19" s="336"/>
      <c r="R19" s="336"/>
      <c r="S19" s="336"/>
      <c r="T19" s="336"/>
      <c r="U19" s="336"/>
      <c r="V19" s="336" t="s">
        <v>15</v>
      </c>
      <c r="W19" s="336"/>
      <c r="X19" s="336" t="s">
        <v>57</v>
      </c>
      <c r="Y19" s="336"/>
      <c r="Z19" s="337"/>
    </row>
    <row r="20" spans="1:26" ht="31.5" customHeight="1">
      <c r="A20" s="347"/>
      <c r="B20" s="336"/>
      <c r="C20" s="336"/>
      <c r="D20" s="336"/>
      <c r="E20" s="336"/>
      <c r="F20" s="336" t="s">
        <v>23</v>
      </c>
      <c r="G20" s="336" t="s">
        <v>24</v>
      </c>
      <c r="H20" s="336"/>
      <c r="I20" s="336"/>
      <c r="J20" s="336"/>
      <c r="K20" s="336"/>
      <c r="L20" s="336"/>
      <c r="M20" s="336"/>
      <c r="N20" s="336" t="s">
        <v>23</v>
      </c>
      <c r="O20" s="336" t="s">
        <v>24</v>
      </c>
      <c r="P20" s="336"/>
      <c r="Q20" s="336"/>
      <c r="R20" s="336"/>
      <c r="S20" s="336"/>
      <c r="T20" s="336"/>
      <c r="U20" s="336"/>
      <c r="V20" s="336" t="s">
        <v>23</v>
      </c>
      <c r="W20" s="336" t="s">
        <v>24</v>
      </c>
      <c r="X20" s="336"/>
      <c r="Y20" s="336"/>
      <c r="Z20" s="337"/>
    </row>
    <row r="21" spans="1:26" ht="19.5" customHeight="1">
      <c r="A21" s="347"/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7"/>
    </row>
    <row r="22" spans="1:26" ht="12.75" customHeight="1">
      <c r="A22" s="347"/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7"/>
    </row>
    <row r="23" spans="1:26" ht="12.75" customHeight="1">
      <c r="A23" s="329">
        <v>1</v>
      </c>
      <c r="B23" s="330"/>
      <c r="C23" s="143">
        <v>2</v>
      </c>
      <c r="D23" s="143">
        <v>3</v>
      </c>
      <c r="E23" s="143">
        <v>4</v>
      </c>
      <c r="F23" s="143">
        <v>5</v>
      </c>
      <c r="G23" s="143">
        <v>6</v>
      </c>
      <c r="H23" s="143">
        <v>7</v>
      </c>
      <c r="I23" s="143">
        <v>8</v>
      </c>
      <c r="J23" s="143">
        <v>9</v>
      </c>
      <c r="K23" s="143">
        <v>10</v>
      </c>
      <c r="L23" s="143">
        <v>11</v>
      </c>
      <c r="M23" s="143">
        <v>12</v>
      </c>
      <c r="N23" s="143">
        <v>13</v>
      </c>
      <c r="O23" s="143">
        <v>14</v>
      </c>
      <c r="P23" s="143">
        <v>15</v>
      </c>
      <c r="Q23" s="143">
        <v>16</v>
      </c>
      <c r="R23" s="143">
        <v>17</v>
      </c>
      <c r="S23" s="143">
        <v>18</v>
      </c>
      <c r="T23" s="143">
        <v>19</v>
      </c>
      <c r="U23" s="143">
        <v>20</v>
      </c>
      <c r="V23" s="143">
        <v>21</v>
      </c>
      <c r="W23" s="143">
        <v>22</v>
      </c>
      <c r="X23" s="143">
        <v>23</v>
      </c>
      <c r="Y23" s="143">
        <v>24</v>
      </c>
      <c r="Z23" s="144">
        <v>25</v>
      </c>
    </row>
    <row r="24" spans="1:26" ht="17.25" customHeight="1">
      <c r="A24" s="331" t="s">
        <v>25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3"/>
    </row>
    <row r="25" spans="1:26" ht="23.25" customHeight="1">
      <c r="A25" s="334" t="s">
        <v>82</v>
      </c>
      <c r="B25" s="335"/>
      <c r="C25" s="50">
        <f>J25+D25</f>
        <v>0</v>
      </c>
      <c r="D25" s="50">
        <f>E25+I25</f>
        <v>0</v>
      </c>
      <c r="E25" s="50"/>
      <c r="F25" s="50"/>
      <c r="G25" s="50"/>
      <c r="H25" s="50"/>
      <c r="I25" s="50"/>
      <c r="J25" s="50"/>
      <c r="K25" s="50">
        <f>L25+R25</f>
        <v>155840</v>
      </c>
      <c r="L25" s="50">
        <f>M25+Q25</f>
        <v>155840</v>
      </c>
      <c r="M25" s="50">
        <f>N25+O25+P25</f>
        <v>52576</v>
      </c>
      <c r="N25" s="50">
        <v>10351</v>
      </c>
      <c r="O25" s="50">
        <v>11244</v>
      </c>
      <c r="P25" s="50">
        <v>30981</v>
      </c>
      <c r="Q25" s="50">
        <v>103264</v>
      </c>
      <c r="R25" s="50"/>
      <c r="S25" s="50">
        <f>Z25+T25</f>
        <v>155840</v>
      </c>
      <c r="T25" s="50">
        <f>U25+Y25</f>
        <v>155840</v>
      </c>
      <c r="U25" s="50">
        <f>SUM(V25:X25)</f>
        <v>52576</v>
      </c>
      <c r="V25" s="50">
        <f t="shared" ref="V25:Z27" si="0">F25+N25</f>
        <v>10351</v>
      </c>
      <c r="W25" s="50">
        <f t="shared" si="0"/>
        <v>11244</v>
      </c>
      <c r="X25" s="50">
        <f t="shared" si="0"/>
        <v>30981</v>
      </c>
      <c r="Y25" s="50">
        <f t="shared" si="0"/>
        <v>103264</v>
      </c>
      <c r="Z25" s="146">
        <f t="shared" si="0"/>
        <v>0</v>
      </c>
    </row>
    <row r="26" spans="1:26" ht="23.25" customHeight="1">
      <c r="A26" s="334" t="s">
        <v>81</v>
      </c>
      <c r="B26" s="335"/>
      <c r="C26" s="50">
        <f>J26+D26</f>
        <v>0</v>
      </c>
      <c r="D26" s="50">
        <f>E26+I26</f>
        <v>0</v>
      </c>
      <c r="E26" s="50"/>
      <c r="F26" s="50"/>
      <c r="G26" s="50"/>
      <c r="H26" s="50"/>
      <c r="I26" s="50"/>
      <c r="J26" s="50"/>
      <c r="K26" s="50">
        <f>L26+R26</f>
        <v>119337</v>
      </c>
      <c r="L26" s="50">
        <f>M26+Q26</f>
        <v>119337</v>
      </c>
      <c r="M26" s="50">
        <f>N26+O26+P26</f>
        <v>76774</v>
      </c>
      <c r="N26" s="50">
        <v>30022</v>
      </c>
      <c r="O26" s="50">
        <v>33981</v>
      </c>
      <c r="P26" s="50">
        <v>12771</v>
      </c>
      <c r="Q26" s="50">
        <v>42563</v>
      </c>
      <c r="R26" s="50"/>
      <c r="S26" s="50">
        <f>Z26+T26</f>
        <v>119337</v>
      </c>
      <c r="T26" s="50">
        <f>U26+Y26</f>
        <v>119337</v>
      </c>
      <c r="U26" s="50">
        <f>SUM(V26:X26)</f>
        <v>76774</v>
      </c>
      <c r="V26" s="50">
        <f t="shared" si="0"/>
        <v>30022</v>
      </c>
      <c r="W26" s="50">
        <f t="shared" si="0"/>
        <v>33981</v>
      </c>
      <c r="X26" s="50">
        <f t="shared" si="0"/>
        <v>12771</v>
      </c>
      <c r="Y26" s="50">
        <f t="shared" si="0"/>
        <v>42563</v>
      </c>
      <c r="Z26" s="146">
        <f t="shared" si="0"/>
        <v>0</v>
      </c>
    </row>
    <row r="27" spans="1:26" ht="23.25" customHeight="1">
      <c r="A27" s="334" t="s">
        <v>92</v>
      </c>
      <c r="B27" s="335"/>
      <c r="C27" s="50">
        <f>J27+D27</f>
        <v>0</v>
      </c>
      <c r="D27" s="50">
        <f>E27+I27</f>
        <v>0</v>
      </c>
      <c r="E27" s="50"/>
      <c r="F27" s="50"/>
      <c r="G27" s="50"/>
      <c r="H27" s="50"/>
      <c r="I27" s="50">
        <v>0</v>
      </c>
      <c r="J27" s="50"/>
      <c r="K27" s="50">
        <f>L27+R27</f>
        <v>68671</v>
      </c>
      <c r="L27" s="50">
        <f>M27+Q27</f>
        <v>68671</v>
      </c>
      <c r="M27" s="50">
        <f>N27+O27+P27</f>
        <v>42575</v>
      </c>
      <c r="N27" s="50">
        <v>15233</v>
      </c>
      <c r="O27" s="50">
        <v>19513</v>
      </c>
      <c r="P27" s="50">
        <v>7829</v>
      </c>
      <c r="Q27" s="50">
        <v>26096</v>
      </c>
      <c r="R27" s="50"/>
      <c r="S27" s="50">
        <f>T27+Z27</f>
        <v>68671</v>
      </c>
      <c r="T27" s="50">
        <f>U27+Y27</f>
        <v>68671</v>
      </c>
      <c r="U27" s="50">
        <f>SUM(V27:X27)</f>
        <v>42575</v>
      </c>
      <c r="V27" s="50">
        <f t="shared" si="0"/>
        <v>15233</v>
      </c>
      <c r="W27" s="50">
        <f t="shared" si="0"/>
        <v>19513</v>
      </c>
      <c r="X27" s="50">
        <f t="shared" si="0"/>
        <v>7829</v>
      </c>
      <c r="Y27" s="50">
        <f t="shared" si="0"/>
        <v>26096</v>
      </c>
      <c r="Z27" s="146">
        <f t="shared" si="0"/>
        <v>0</v>
      </c>
    </row>
    <row r="28" spans="1:26" ht="45.75" customHeight="1" thickBot="1">
      <c r="A28" s="327" t="s">
        <v>45</v>
      </c>
      <c r="B28" s="328"/>
      <c r="C28" s="148">
        <f t="shared" ref="C28:I28" si="1">SUM(C25:C27)</f>
        <v>0</v>
      </c>
      <c r="D28" s="148">
        <f t="shared" si="1"/>
        <v>0</v>
      </c>
      <c r="E28" s="148">
        <f t="shared" si="1"/>
        <v>0</v>
      </c>
      <c r="F28" s="148">
        <f t="shared" si="1"/>
        <v>0</v>
      </c>
      <c r="G28" s="148">
        <f t="shared" si="1"/>
        <v>0</v>
      </c>
      <c r="H28" s="148">
        <f t="shared" si="1"/>
        <v>0</v>
      </c>
      <c r="I28" s="148">
        <f t="shared" si="1"/>
        <v>0</v>
      </c>
      <c r="J28" s="148">
        <f>SUM(J25:J25)</f>
        <v>0</v>
      </c>
      <c r="K28" s="174">
        <f t="shared" ref="K28:Z28" si="2">SUM(K25:K27)</f>
        <v>343848</v>
      </c>
      <c r="L28" s="174">
        <f t="shared" si="2"/>
        <v>343848</v>
      </c>
      <c r="M28" s="174">
        <f t="shared" si="2"/>
        <v>171925</v>
      </c>
      <c r="N28" s="174">
        <f t="shared" si="2"/>
        <v>55606</v>
      </c>
      <c r="O28" s="174">
        <f t="shared" si="2"/>
        <v>64738</v>
      </c>
      <c r="P28" s="174">
        <f t="shared" si="2"/>
        <v>51581</v>
      </c>
      <c r="Q28" s="174">
        <f t="shared" si="2"/>
        <v>171923</v>
      </c>
      <c r="R28" s="174">
        <f t="shared" si="2"/>
        <v>0</v>
      </c>
      <c r="S28" s="174">
        <f t="shared" si="2"/>
        <v>343848</v>
      </c>
      <c r="T28" s="174">
        <f t="shared" si="2"/>
        <v>343848</v>
      </c>
      <c r="U28" s="174">
        <f t="shared" si="2"/>
        <v>171925</v>
      </c>
      <c r="V28" s="174">
        <f t="shared" si="2"/>
        <v>55606</v>
      </c>
      <c r="W28" s="174">
        <f t="shared" si="2"/>
        <v>64738</v>
      </c>
      <c r="X28" s="174">
        <f t="shared" si="2"/>
        <v>51581</v>
      </c>
      <c r="Y28" s="174">
        <f t="shared" si="2"/>
        <v>171923</v>
      </c>
      <c r="Z28" s="175">
        <f t="shared" si="2"/>
        <v>0</v>
      </c>
    </row>
  </sheetData>
  <mergeCells count="52">
    <mergeCell ref="A23:B23"/>
    <mergeCell ref="A24:Z24"/>
    <mergeCell ref="A25:B25"/>
    <mergeCell ref="A26:B26"/>
    <mergeCell ref="A27:B27"/>
    <mergeCell ref="A28:B28"/>
    <mergeCell ref="N19:O19"/>
    <mergeCell ref="P19:P22"/>
    <mergeCell ref="V19:W19"/>
    <mergeCell ref="X19:X22"/>
    <mergeCell ref="F20:F22"/>
    <mergeCell ref="G20:G22"/>
    <mergeCell ref="N20:N22"/>
    <mergeCell ref="O20:O22"/>
    <mergeCell ref="V20:V22"/>
    <mergeCell ref="W20:W22"/>
    <mergeCell ref="T17:T22"/>
    <mergeCell ref="U17:Y17"/>
    <mergeCell ref="Z17:Z22"/>
    <mergeCell ref="E18:E22"/>
    <mergeCell ref="I18:I22"/>
    <mergeCell ref="M18:M22"/>
    <mergeCell ref="Q18:Q22"/>
    <mergeCell ref="U18:U22"/>
    <mergeCell ref="Y18:Y22"/>
    <mergeCell ref="F19:G19"/>
    <mergeCell ref="S15:Z15"/>
    <mergeCell ref="C16:C22"/>
    <mergeCell ref="D16:J16"/>
    <mergeCell ref="K16:K22"/>
    <mergeCell ref="L16:R16"/>
    <mergeCell ref="S16:S22"/>
    <mergeCell ref="T16:Z16"/>
    <mergeCell ref="D17:D22"/>
    <mergeCell ref="E17:I17"/>
    <mergeCell ref="J17:J22"/>
    <mergeCell ref="B10:K10"/>
    <mergeCell ref="B11:K11"/>
    <mergeCell ref="B12:K12"/>
    <mergeCell ref="A15:B22"/>
    <mergeCell ref="C15:J15"/>
    <mergeCell ref="K15:R15"/>
    <mergeCell ref="L17:L22"/>
    <mergeCell ref="M17:Q17"/>
    <mergeCell ref="R17:R22"/>
    <mergeCell ref="H19:H22"/>
    <mergeCell ref="A3:Z3"/>
    <mergeCell ref="B5:K5"/>
    <mergeCell ref="B6:K6"/>
    <mergeCell ref="B7:K7"/>
    <mergeCell ref="B8:K8"/>
    <mergeCell ref="B9:K9"/>
  </mergeCells>
  <conditionalFormatting sqref="A29:Z65536 E18 H18:H19 F18:G20 C17 I18:I22 E15:J15 E13:Z14 C13:D16 C4:Z10 L11:Z12 A4:B14 A3 M18 K15:L16 P18:P19 N18:O20 J17:K17 Q18:Q22 M15:R15 U18 S15:T16 X18:X19 V18:W20 R17:S17 Y18:Y22 C23:Z23 Z17 U15:Z15 A1:Z2 C28:Z28 S25:Z27 C25:G26 AA1:IV1048576">
    <cfRule type="cellIs" dxfId="4" priority="2" stopIfTrue="1" operator="equal">
      <formula>0</formula>
    </cfRule>
  </conditionalFormatting>
  <conditionalFormatting sqref="C27:J27 H25:J26 C26:E26 K25:R27">
    <cfRule type="cellIs" dxfId="3" priority="1" stopIfTrue="1" operator="equal">
      <formula>0</formula>
    </cfRule>
  </conditionalFormatting>
  <pageMargins left="0" right="0" top="0" bottom="0" header="0" footer="0"/>
  <pageSetup paperSize="9" scale="62" fitToWidth="0" fitToHeight="0" orientation="landscape" horizontalDpi="4294967295" verticalDpi="300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5"/>
  <sheetViews>
    <sheetView zoomScaleNormal="100" zoomScaleSheetLayoutView="100" workbookViewId="0">
      <selection activeCell="P39" sqref="P39"/>
    </sheetView>
  </sheetViews>
  <sheetFormatPr defaultRowHeight="11.25"/>
  <cols>
    <col min="1" max="1" width="2.42578125" style="135" customWidth="1"/>
    <col min="2" max="2" width="13.28515625" style="135" customWidth="1"/>
    <col min="3" max="3" width="10.85546875" style="135" customWidth="1"/>
    <col min="4" max="4" width="11.42578125" style="135" customWidth="1"/>
    <col min="5" max="6" width="8.28515625" style="135" customWidth="1"/>
    <col min="7" max="7" width="8.5703125" style="135" customWidth="1"/>
    <col min="8" max="8" width="9" style="135" customWidth="1"/>
    <col min="9" max="9" width="8.28515625" style="135" customWidth="1"/>
    <col min="10" max="10" width="7.85546875" style="135" customWidth="1"/>
    <col min="11" max="11" width="9.42578125" style="135" customWidth="1"/>
    <col min="12" max="12" width="11.28515625" style="135" customWidth="1"/>
    <col min="13" max="13" width="8.7109375" style="135" customWidth="1"/>
    <col min="14" max="14" width="8.42578125" style="135" customWidth="1"/>
    <col min="15" max="15" width="8" style="135" customWidth="1"/>
    <col min="16" max="16" width="8.28515625" style="135" customWidth="1"/>
    <col min="17" max="17" width="8" style="135" customWidth="1"/>
    <col min="18" max="19" width="9.140625" style="135"/>
    <col min="20" max="20" width="11" style="135" customWidth="1"/>
    <col min="21" max="23" width="9.140625" style="135"/>
    <col min="24" max="24" width="9.42578125" style="135" customWidth="1"/>
    <col min="25" max="25" width="8.140625" style="135" customWidth="1"/>
    <col min="26" max="16384" width="9.140625" style="135"/>
  </cols>
  <sheetData>
    <row r="2" spans="1:26" ht="12">
      <c r="U2" s="136"/>
    </row>
    <row r="3" spans="1:26" ht="24" customHeight="1">
      <c r="A3" s="383" t="s">
        <v>61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</row>
    <row r="4" spans="1:26" ht="13.5" customHeight="1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1:26" ht="19.5" customHeight="1">
      <c r="B5" s="343" t="s">
        <v>132</v>
      </c>
      <c r="C5" s="344"/>
      <c r="D5" s="344"/>
      <c r="E5" s="344"/>
      <c r="F5" s="344"/>
      <c r="G5" s="344"/>
      <c r="H5" s="344"/>
      <c r="I5" s="344"/>
      <c r="J5" s="344"/>
      <c r="K5" s="345"/>
      <c r="L5" s="138"/>
      <c r="M5" s="139"/>
      <c r="N5" s="139"/>
      <c r="O5" s="139"/>
      <c r="P5" s="139"/>
      <c r="Q5" s="139"/>
      <c r="R5" s="139"/>
    </row>
    <row r="6" spans="1:26" ht="19.5" customHeight="1">
      <c r="B6" s="343" t="s">
        <v>133</v>
      </c>
      <c r="C6" s="344"/>
      <c r="D6" s="344"/>
      <c r="E6" s="344"/>
      <c r="F6" s="344"/>
      <c r="G6" s="344"/>
      <c r="H6" s="344"/>
      <c r="I6" s="344"/>
      <c r="J6" s="344"/>
      <c r="K6" s="345"/>
      <c r="L6" s="138"/>
      <c r="M6" s="138"/>
      <c r="N6" s="138"/>
      <c r="O6" s="138"/>
      <c r="P6" s="138"/>
      <c r="Q6" s="138"/>
      <c r="R6" s="138"/>
    </row>
    <row r="7" spans="1:26" ht="19.5" customHeight="1">
      <c r="B7" s="343" t="s">
        <v>134</v>
      </c>
      <c r="C7" s="344"/>
      <c r="D7" s="344"/>
      <c r="E7" s="344"/>
      <c r="F7" s="344"/>
      <c r="G7" s="344"/>
      <c r="H7" s="344"/>
      <c r="I7" s="344"/>
      <c r="J7" s="344"/>
      <c r="K7" s="345"/>
      <c r="L7" s="138"/>
      <c r="M7" s="138"/>
      <c r="N7" s="138"/>
      <c r="O7" s="138"/>
      <c r="P7" s="138"/>
      <c r="Q7" s="138"/>
      <c r="R7" s="138"/>
    </row>
    <row r="8" spans="1:26" ht="22.5" customHeight="1">
      <c r="B8" s="340" t="s">
        <v>144</v>
      </c>
      <c r="C8" s="341"/>
      <c r="D8" s="341"/>
      <c r="E8" s="341"/>
      <c r="F8" s="341"/>
      <c r="G8" s="341"/>
      <c r="H8" s="341"/>
      <c r="I8" s="341"/>
      <c r="J8" s="341"/>
      <c r="K8" s="342"/>
      <c r="L8" s="140"/>
      <c r="M8" s="140"/>
      <c r="N8" s="140"/>
      <c r="O8" s="140"/>
      <c r="P8" s="140"/>
      <c r="Q8" s="140"/>
      <c r="R8" s="140"/>
    </row>
    <row r="9" spans="1:26" ht="48" customHeight="1">
      <c r="B9" s="340" t="s">
        <v>145</v>
      </c>
      <c r="C9" s="341"/>
      <c r="D9" s="341"/>
      <c r="E9" s="341"/>
      <c r="F9" s="341"/>
      <c r="G9" s="341"/>
      <c r="H9" s="341"/>
      <c r="I9" s="341"/>
      <c r="J9" s="341"/>
      <c r="K9" s="342"/>
      <c r="L9" s="140"/>
      <c r="M9" s="140"/>
      <c r="N9" s="140"/>
      <c r="O9" s="140"/>
      <c r="P9" s="140"/>
      <c r="Q9" s="140"/>
      <c r="R9" s="140"/>
    </row>
    <row r="10" spans="1:26" ht="18.75" customHeight="1">
      <c r="B10" s="340" t="s">
        <v>146</v>
      </c>
      <c r="C10" s="341"/>
      <c r="D10" s="341"/>
      <c r="E10" s="341"/>
      <c r="F10" s="341"/>
      <c r="G10" s="341"/>
      <c r="H10" s="341"/>
      <c r="I10" s="341"/>
      <c r="J10" s="341"/>
      <c r="K10" s="342"/>
      <c r="L10" s="140"/>
      <c r="M10" s="140"/>
      <c r="N10" s="140"/>
      <c r="O10" s="140"/>
      <c r="P10" s="140"/>
      <c r="Q10" s="140"/>
      <c r="R10" s="140"/>
    </row>
    <row r="11" spans="1:26" ht="22.5" customHeight="1">
      <c r="B11" s="340" t="s">
        <v>138</v>
      </c>
      <c r="C11" s="341"/>
      <c r="D11" s="341"/>
      <c r="E11" s="341"/>
      <c r="F11" s="341"/>
      <c r="G11" s="341"/>
      <c r="H11" s="341"/>
      <c r="I11" s="341"/>
      <c r="J11" s="341"/>
      <c r="K11" s="342"/>
      <c r="L11" s="140"/>
      <c r="M11" s="140"/>
      <c r="N11" s="140"/>
      <c r="O11" s="140"/>
      <c r="P11" s="140"/>
      <c r="Q11" s="140"/>
      <c r="R11" s="140"/>
    </row>
    <row r="12" spans="1:26" ht="15" customHeight="1">
      <c r="B12" s="343" t="s">
        <v>139</v>
      </c>
      <c r="C12" s="344"/>
      <c r="D12" s="344"/>
      <c r="E12" s="344"/>
      <c r="F12" s="344"/>
      <c r="G12" s="344"/>
      <c r="H12" s="344"/>
      <c r="I12" s="344"/>
      <c r="J12" s="344"/>
      <c r="K12" s="345"/>
    </row>
    <row r="13" spans="1:26" ht="15" customHeight="1">
      <c r="B13" s="141"/>
    </row>
    <row r="14" spans="1:26" ht="15" customHeight="1" thickBot="1">
      <c r="B14" s="141"/>
    </row>
    <row r="15" spans="1:26" ht="14.25" customHeight="1">
      <c r="A15" s="377" t="s">
        <v>0</v>
      </c>
      <c r="B15" s="378"/>
      <c r="C15" s="346" t="s">
        <v>1</v>
      </c>
      <c r="D15" s="369"/>
      <c r="E15" s="338"/>
      <c r="F15" s="338"/>
      <c r="G15" s="338"/>
      <c r="H15" s="338"/>
      <c r="I15" s="370"/>
      <c r="J15" s="339"/>
      <c r="K15" s="346" t="s">
        <v>2</v>
      </c>
      <c r="L15" s="369"/>
      <c r="M15" s="338"/>
      <c r="N15" s="338"/>
      <c r="O15" s="338"/>
      <c r="P15" s="338"/>
      <c r="Q15" s="370"/>
      <c r="R15" s="339"/>
      <c r="S15" s="346" t="s">
        <v>37</v>
      </c>
      <c r="T15" s="369"/>
      <c r="U15" s="338"/>
      <c r="V15" s="338"/>
      <c r="W15" s="338"/>
      <c r="X15" s="338"/>
      <c r="Y15" s="370"/>
      <c r="Z15" s="339"/>
    </row>
    <row r="16" spans="1:26" ht="12" customHeight="1">
      <c r="A16" s="379"/>
      <c r="B16" s="380"/>
      <c r="C16" s="371" t="s">
        <v>47</v>
      </c>
      <c r="D16" s="374" t="s">
        <v>41</v>
      </c>
      <c r="E16" s="375"/>
      <c r="F16" s="375"/>
      <c r="G16" s="375"/>
      <c r="H16" s="375"/>
      <c r="I16" s="375"/>
      <c r="J16" s="376"/>
      <c r="K16" s="371" t="s">
        <v>48</v>
      </c>
      <c r="L16" s="374" t="s">
        <v>41</v>
      </c>
      <c r="M16" s="375"/>
      <c r="N16" s="375"/>
      <c r="O16" s="375"/>
      <c r="P16" s="375"/>
      <c r="Q16" s="375"/>
      <c r="R16" s="376"/>
      <c r="S16" s="371" t="s">
        <v>49</v>
      </c>
      <c r="T16" s="374" t="s">
        <v>41</v>
      </c>
      <c r="U16" s="375"/>
      <c r="V16" s="375"/>
      <c r="W16" s="375"/>
      <c r="X16" s="375"/>
      <c r="Y16" s="375"/>
      <c r="Z16" s="376"/>
    </row>
    <row r="17" spans="1:26" ht="12" customHeight="1">
      <c r="A17" s="379"/>
      <c r="B17" s="380"/>
      <c r="C17" s="372"/>
      <c r="D17" s="363" t="s">
        <v>50</v>
      </c>
      <c r="E17" s="336" t="s">
        <v>41</v>
      </c>
      <c r="F17" s="336"/>
      <c r="G17" s="336"/>
      <c r="H17" s="336"/>
      <c r="I17" s="336"/>
      <c r="J17" s="366" t="s">
        <v>51</v>
      </c>
      <c r="K17" s="372"/>
      <c r="L17" s="363" t="s">
        <v>52</v>
      </c>
      <c r="M17" s="336" t="s">
        <v>41</v>
      </c>
      <c r="N17" s="336"/>
      <c r="O17" s="336"/>
      <c r="P17" s="336"/>
      <c r="Q17" s="336"/>
      <c r="R17" s="366" t="s">
        <v>51</v>
      </c>
      <c r="S17" s="372"/>
      <c r="T17" s="363" t="s">
        <v>53</v>
      </c>
      <c r="U17" s="336" t="s">
        <v>41</v>
      </c>
      <c r="V17" s="336"/>
      <c r="W17" s="336"/>
      <c r="X17" s="336"/>
      <c r="Y17" s="336"/>
      <c r="Z17" s="366" t="s">
        <v>51</v>
      </c>
    </row>
    <row r="18" spans="1:26" ht="13.5" customHeight="1">
      <c r="A18" s="379"/>
      <c r="B18" s="380"/>
      <c r="C18" s="372"/>
      <c r="D18" s="364"/>
      <c r="E18" s="361" t="s">
        <v>54</v>
      </c>
      <c r="F18" s="165" t="s">
        <v>13</v>
      </c>
      <c r="G18" s="165"/>
      <c r="H18" s="165"/>
      <c r="I18" s="361" t="s">
        <v>14</v>
      </c>
      <c r="J18" s="367"/>
      <c r="K18" s="372"/>
      <c r="L18" s="364"/>
      <c r="M18" s="361" t="s">
        <v>55</v>
      </c>
      <c r="N18" s="165" t="s">
        <v>13</v>
      </c>
      <c r="O18" s="165"/>
      <c r="P18" s="165"/>
      <c r="Q18" s="361" t="s">
        <v>14</v>
      </c>
      <c r="R18" s="367"/>
      <c r="S18" s="372"/>
      <c r="T18" s="364"/>
      <c r="U18" s="361" t="s">
        <v>56</v>
      </c>
      <c r="V18" s="165" t="s">
        <v>13</v>
      </c>
      <c r="W18" s="165"/>
      <c r="X18" s="165"/>
      <c r="Y18" s="361" t="s">
        <v>14</v>
      </c>
      <c r="Z18" s="367"/>
    </row>
    <row r="19" spans="1:26" ht="16.5" customHeight="1">
      <c r="A19" s="379"/>
      <c r="B19" s="380"/>
      <c r="C19" s="372"/>
      <c r="D19" s="364"/>
      <c r="E19" s="361"/>
      <c r="F19" s="359" t="s">
        <v>15</v>
      </c>
      <c r="G19" s="336"/>
      <c r="H19" s="360" t="s">
        <v>57</v>
      </c>
      <c r="I19" s="361"/>
      <c r="J19" s="367"/>
      <c r="K19" s="372"/>
      <c r="L19" s="364"/>
      <c r="M19" s="361"/>
      <c r="N19" s="359" t="s">
        <v>15</v>
      </c>
      <c r="O19" s="336"/>
      <c r="P19" s="360" t="s">
        <v>57</v>
      </c>
      <c r="Q19" s="361"/>
      <c r="R19" s="367"/>
      <c r="S19" s="372"/>
      <c r="T19" s="364"/>
      <c r="U19" s="361"/>
      <c r="V19" s="359" t="s">
        <v>15</v>
      </c>
      <c r="W19" s="336"/>
      <c r="X19" s="360" t="s">
        <v>57</v>
      </c>
      <c r="Y19" s="361"/>
      <c r="Z19" s="367"/>
    </row>
    <row r="20" spans="1:26" ht="31.5" customHeight="1">
      <c r="A20" s="379"/>
      <c r="B20" s="380"/>
      <c r="C20" s="372"/>
      <c r="D20" s="364"/>
      <c r="E20" s="361"/>
      <c r="F20" s="360" t="s">
        <v>23</v>
      </c>
      <c r="G20" s="360" t="s">
        <v>24</v>
      </c>
      <c r="H20" s="361"/>
      <c r="I20" s="361"/>
      <c r="J20" s="367"/>
      <c r="K20" s="372"/>
      <c r="L20" s="364"/>
      <c r="M20" s="361"/>
      <c r="N20" s="360" t="s">
        <v>23</v>
      </c>
      <c r="O20" s="360" t="s">
        <v>24</v>
      </c>
      <c r="P20" s="361"/>
      <c r="Q20" s="361"/>
      <c r="R20" s="367"/>
      <c r="S20" s="372"/>
      <c r="T20" s="364"/>
      <c r="U20" s="361"/>
      <c r="V20" s="360" t="s">
        <v>23</v>
      </c>
      <c r="W20" s="360" t="s">
        <v>24</v>
      </c>
      <c r="X20" s="361"/>
      <c r="Y20" s="361"/>
      <c r="Z20" s="367"/>
    </row>
    <row r="21" spans="1:26" ht="19.5" customHeight="1">
      <c r="A21" s="379"/>
      <c r="B21" s="380"/>
      <c r="C21" s="372"/>
      <c r="D21" s="364"/>
      <c r="E21" s="361"/>
      <c r="F21" s="361"/>
      <c r="G21" s="361"/>
      <c r="H21" s="361"/>
      <c r="I21" s="361"/>
      <c r="J21" s="367"/>
      <c r="K21" s="372"/>
      <c r="L21" s="364"/>
      <c r="M21" s="361"/>
      <c r="N21" s="361"/>
      <c r="O21" s="361"/>
      <c r="P21" s="361"/>
      <c r="Q21" s="361"/>
      <c r="R21" s="367"/>
      <c r="S21" s="372"/>
      <c r="T21" s="364"/>
      <c r="U21" s="361"/>
      <c r="V21" s="361"/>
      <c r="W21" s="361"/>
      <c r="X21" s="361"/>
      <c r="Y21" s="361"/>
      <c r="Z21" s="367"/>
    </row>
    <row r="22" spans="1:26" ht="12.75" customHeight="1">
      <c r="A22" s="381"/>
      <c r="B22" s="382"/>
      <c r="C22" s="373"/>
      <c r="D22" s="365"/>
      <c r="E22" s="362"/>
      <c r="F22" s="362"/>
      <c r="G22" s="362"/>
      <c r="H22" s="362"/>
      <c r="I22" s="362"/>
      <c r="J22" s="368"/>
      <c r="K22" s="373"/>
      <c r="L22" s="365"/>
      <c r="M22" s="362"/>
      <c r="N22" s="362"/>
      <c r="O22" s="362"/>
      <c r="P22" s="362"/>
      <c r="Q22" s="362"/>
      <c r="R22" s="368"/>
      <c r="S22" s="373"/>
      <c r="T22" s="365"/>
      <c r="U22" s="362"/>
      <c r="V22" s="362"/>
      <c r="W22" s="362"/>
      <c r="X22" s="362"/>
      <c r="Y22" s="362"/>
      <c r="Z22" s="368"/>
    </row>
    <row r="23" spans="1:26" ht="12.75" customHeight="1">
      <c r="A23" s="355">
        <v>1</v>
      </c>
      <c r="B23" s="356"/>
      <c r="C23" s="166">
        <v>2</v>
      </c>
      <c r="D23" s="167">
        <v>3</v>
      </c>
      <c r="E23" s="168">
        <v>4</v>
      </c>
      <c r="F23" s="143">
        <v>5</v>
      </c>
      <c r="G23" s="143">
        <v>6</v>
      </c>
      <c r="H23" s="143">
        <v>7</v>
      </c>
      <c r="I23" s="143">
        <v>8</v>
      </c>
      <c r="J23" s="144">
        <v>9</v>
      </c>
      <c r="K23" s="166">
        <v>10</v>
      </c>
      <c r="L23" s="167">
        <v>11</v>
      </c>
      <c r="M23" s="168">
        <v>12</v>
      </c>
      <c r="N23" s="143">
        <v>13</v>
      </c>
      <c r="O23" s="143">
        <v>14</v>
      </c>
      <c r="P23" s="143">
        <v>15</v>
      </c>
      <c r="Q23" s="143">
        <v>16</v>
      </c>
      <c r="R23" s="144">
        <v>17</v>
      </c>
      <c r="S23" s="166">
        <v>18</v>
      </c>
      <c r="T23" s="167">
        <v>19</v>
      </c>
      <c r="U23" s="168">
        <v>20</v>
      </c>
      <c r="V23" s="143">
        <v>21</v>
      </c>
      <c r="W23" s="143">
        <v>22</v>
      </c>
      <c r="X23" s="143">
        <v>23</v>
      </c>
      <c r="Y23" s="143">
        <v>24</v>
      </c>
      <c r="Z23" s="144">
        <v>25</v>
      </c>
    </row>
    <row r="24" spans="1:26" s="145" customFormat="1" ht="17.25" customHeight="1">
      <c r="A24" s="357" t="s">
        <v>25</v>
      </c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</row>
    <row r="25" spans="1:26" ht="23.25" customHeight="1">
      <c r="A25" s="351" t="s">
        <v>58</v>
      </c>
      <c r="B25" s="352"/>
      <c r="C25" s="170">
        <f>D25+J25</f>
        <v>0</v>
      </c>
      <c r="D25" s="170">
        <f>E25+I25</f>
        <v>0</v>
      </c>
      <c r="E25" s="84">
        <f>F25+G25+H25</f>
        <v>0</v>
      </c>
      <c r="F25" s="50"/>
      <c r="G25" s="50"/>
      <c r="H25" s="50"/>
      <c r="I25" s="171"/>
      <c r="J25" s="146"/>
      <c r="K25" s="170">
        <f>L25+R25</f>
        <v>0</v>
      </c>
      <c r="L25" s="170">
        <f>M25+Q25</f>
        <v>0</v>
      </c>
      <c r="M25" s="84">
        <f>N25+O25+P25</f>
        <v>0</v>
      </c>
      <c r="N25" s="50"/>
      <c r="O25" s="50"/>
      <c r="P25" s="50"/>
      <c r="Q25" s="171"/>
      <c r="R25" s="146"/>
      <c r="S25" s="170">
        <f>C25+K25</f>
        <v>0</v>
      </c>
      <c r="T25" s="170">
        <f t="shared" ref="T25:Z34" si="0">D25+L25</f>
        <v>0</v>
      </c>
      <c r="U25" s="170">
        <f t="shared" si="0"/>
        <v>0</v>
      </c>
      <c r="V25" s="170">
        <f t="shared" si="0"/>
        <v>0</v>
      </c>
      <c r="W25" s="170">
        <f t="shared" si="0"/>
        <v>0</v>
      </c>
      <c r="X25" s="170">
        <f t="shared" si="0"/>
        <v>0</v>
      </c>
      <c r="Y25" s="170">
        <f t="shared" si="0"/>
        <v>0</v>
      </c>
      <c r="Z25" s="170">
        <f t="shared" si="0"/>
        <v>0</v>
      </c>
    </row>
    <row r="26" spans="1:26" ht="23.25" customHeight="1">
      <c r="A26" s="351" t="s">
        <v>59</v>
      </c>
      <c r="B26" s="352"/>
      <c r="C26" s="170">
        <f>D26+J26</f>
        <v>0</v>
      </c>
      <c r="D26" s="170">
        <f>E26+I26</f>
        <v>0</v>
      </c>
      <c r="E26" s="84">
        <f>F26+G26+H26</f>
        <v>0</v>
      </c>
      <c r="F26" s="50"/>
      <c r="G26" s="50"/>
      <c r="H26" s="50"/>
      <c r="I26" s="171"/>
      <c r="J26" s="146"/>
      <c r="K26" s="170">
        <f>L26+R26</f>
        <v>0</v>
      </c>
      <c r="L26" s="170">
        <f>M26+Q26</f>
        <v>0</v>
      </c>
      <c r="M26" s="84">
        <f>N26+O26+P26</f>
        <v>0</v>
      </c>
      <c r="N26" s="50"/>
      <c r="O26" s="50"/>
      <c r="P26" s="50"/>
      <c r="Q26" s="171"/>
      <c r="R26" s="146"/>
      <c r="S26" s="170">
        <f t="shared" ref="S26:S31" si="1">C26+K26</f>
        <v>0</v>
      </c>
      <c r="T26" s="170">
        <f t="shared" si="0"/>
        <v>0</v>
      </c>
      <c r="U26" s="170">
        <f t="shared" si="0"/>
        <v>0</v>
      </c>
      <c r="V26" s="170">
        <f t="shared" si="0"/>
        <v>0</v>
      </c>
      <c r="W26" s="170">
        <f t="shared" si="0"/>
        <v>0</v>
      </c>
      <c r="X26" s="170">
        <f t="shared" si="0"/>
        <v>0</v>
      </c>
      <c r="Y26" s="170">
        <f t="shared" si="0"/>
        <v>0</v>
      </c>
      <c r="Z26" s="170">
        <f t="shared" si="0"/>
        <v>0</v>
      </c>
    </row>
    <row r="27" spans="1:26" ht="23.25" customHeight="1">
      <c r="A27" s="351" t="s">
        <v>72</v>
      </c>
      <c r="B27" s="352"/>
      <c r="C27" s="170">
        <f>D27+J27</f>
        <v>0</v>
      </c>
      <c r="D27" s="170">
        <f>E27+I27</f>
        <v>0</v>
      </c>
      <c r="E27" s="84">
        <f>F27+G27+H27</f>
        <v>0</v>
      </c>
      <c r="F27" s="50"/>
      <c r="G27" s="50"/>
      <c r="H27" s="50"/>
      <c r="I27" s="171"/>
      <c r="J27" s="146"/>
      <c r="K27" s="170">
        <f>L27+R27</f>
        <v>0</v>
      </c>
      <c r="L27" s="170">
        <f>M27+Q27</f>
        <v>0</v>
      </c>
      <c r="M27" s="84">
        <f>N27+O27+P27</f>
        <v>0</v>
      </c>
      <c r="N27" s="50"/>
      <c r="O27" s="50"/>
      <c r="P27" s="50"/>
      <c r="Q27" s="171"/>
      <c r="R27" s="146"/>
      <c r="S27" s="170">
        <f t="shared" si="1"/>
        <v>0</v>
      </c>
      <c r="T27" s="170">
        <f t="shared" si="0"/>
        <v>0</v>
      </c>
      <c r="U27" s="170">
        <f t="shared" si="0"/>
        <v>0</v>
      </c>
      <c r="V27" s="170">
        <f t="shared" si="0"/>
        <v>0</v>
      </c>
      <c r="W27" s="170">
        <f t="shared" si="0"/>
        <v>0</v>
      </c>
      <c r="X27" s="170">
        <f t="shared" si="0"/>
        <v>0</v>
      </c>
      <c r="Y27" s="170">
        <f t="shared" si="0"/>
        <v>0</v>
      </c>
      <c r="Z27" s="170">
        <f t="shared" si="0"/>
        <v>0</v>
      </c>
    </row>
    <row r="28" spans="1:26" ht="23.25" customHeight="1">
      <c r="A28" s="351" t="s">
        <v>73</v>
      </c>
      <c r="B28" s="352"/>
      <c r="C28" s="170">
        <f>D28+J28</f>
        <v>0</v>
      </c>
      <c r="D28" s="170">
        <f>E28+I28</f>
        <v>0</v>
      </c>
      <c r="E28" s="84">
        <f>F28+G28+H28</f>
        <v>0</v>
      </c>
      <c r="F28" s="50"/>
      <c r="G28" s="50"/>
      <c r="H28" s="50"/>
      <c r="I28" s="171"/>
      <c r="J28" s="146"/>
      <c r="K28" s="170">
        <f>L28+R28</f>
        <v>0</v>
      </c>
      <c r="L28" s="170">
        <f>M28+Q28</f>
        <v>0</v>
      </c>
      <c r="M28" s="84">
        <f>N28+O28+P28</f>
        <v>0</v>
      </c>
      <c r="N28" s="50"/>
      <c r="O28" s="50"/>
      <c r="P28" s="50"/>
      <c r="Q28" s="171"/>
      <c r="R28" s="146"/>
      <c r="S28" s="170">
        <f t="shared" si="1"/>
        <v>0</v>
      </c>
      <c r="T28" s="170">
        <f t="shared" si="0"/>
        <v>0</v>
      </c>
      <c r="U28" s="170">
        <f t="shared" si="0"/>
        <v>0</v>
      </c>
      <c r="V28" s="170">
        <f t="shared" si="0"/>
        <v>0</v>
      </c>
      <c r="W28" s="170">
        <f t="shared" si="0"/>
        <v>0</v>
      </c>
      <c r="X28" s="170">
        <f t="shared" si="0"/>
        <v>0</v>
      </c>
      <c r="Y28" s="170">
        <f t="shared" si="0"/>
        <v>0</v>
      </c>
      <c r="Z28" s="170">
        <f t="shared" si="0"/>
        <v>0</v>
      </c>
    </row>
    <row r="29" spans="1:26" ht="23.25" customHeight="1">
      <c r="A29" s="351" t="s">
        <v>74</v>
      </c>
      <c r="B29" s="352"/>
      <c r="C29" s="170">
        <f>D29+J29</f>
        <v>0</v>
      </c>
      <c r="D29" s="170">
        <f>E29+I29</f>
        <v>0</v>
      </c>
      <c r="E29" s="84">
        <f>F29+G29+H29</f>
        <v>0</v>
      </c>
      <c r="F29" s="50"/>
      <c r="G29" s="50"/>
      <c r="H29" s="50"/>
      <c r="I29" s="171"/>
      <c r="J29" s="146"/>
      <c r="K29" s="170">
        <f>L29+R29</f>
        <v>0</v>
      </c>
      <c r="L29" s="170">
        <f>M29+Q29</f>
        <v>0</v>
      </c>
      <c r="M29" s="84">
        <f>N29+O29+P29</f>
        <v>0</v>
      </c>
      <c r="N29" s="50"/>
      <c r="O29" s="50"/>
      <c r="P29" s="50"/>
      <c r="Q29" s="171"/>
      <c r="R29" s="146"/>
      <c r="S29" s="170">
        <f t="shared" si="1"/>
        <v>0</v>
      </c>
      <c r="T29" s="170">
        <f t="shared" si="0"/>
        <v>0</v>
      </c>
      <c r="U29" s="170">
        <f t="shared" si="0"/>
        <v>0</v>
      </c>
      <c r="V29" s="170">
        <f t="shared" si="0"/>
        <v>0</v>
      </c>
      <c r="W29" s="170">
        <f t="shared" si="0"/>
        <v>0</v>
      </c>
      <c r="X29" s="170">
        <f t="shared" si="0"/>
        <v>0</v>
      </c>
      <c r="Y29" s="170">
        <f t="shared" si="0"/>
        <v>0</v>
      </c>
      <c r="Z29" s="170">
        <f t="shared" si="0"/>
        <v>0</v>
      </c>
    </row>
    <row r="30" spans="1:26" ht="23.25" customHeight="1">
      <c r="A30" s="351" t="s">
        <v>76</v>
      </c>
      <c r="B30" s="352"/>
      <c r="C30" s="170"/>
      <c r="D30" s="170"/>
      <c r="E30" s="84"/>
      <c r="F30" s="50"/>
      <c r="G30" s="50"/>
      <c r="H30" s="50"/>
      <c r="I30" s="171"/>
      <c r="J30" s="146"/>
      <c r="K30" s="170"/>
      <c r="L30" s="170"/>
      <c r="M30" s="84"/>
      <c r="N30" s="50"/>
      <c r="O30" s="50"/>
      <c r="P30" s="50">
        <v>0</v>
      </c>
      <c r="Q30" s="171">
        <v>0</v>
      </c>
      <c r="R30" s="146"/>
      <c r="S30" s="170">
        <f t="shared" si="1"/>
        <v>0</v>
      </c>
      <c r="T30" s="170">
        <f t="shared" si="0"/>
        <v>0</v>
      </c>
      <c r="U30" s="170">
        <f t="shared" si="0"/>
        <v>0</v>
      </c>
      <c r="V30" s="170">
        <f t="shared" si="0"/>
        <v>0</v>
      </c>
      <c r="W30" s="170">
        <f t="shared" si="0"/>
        <v>0</v>
      </c>
      <c r="X30" s="170">
        <f t="shared" si="0"/>
        <v>0</v>
      </c>
      <c r="Y30" s="170">
        <f t="shared" si="0"/>
        <v>0</v>
      </c>
      <c r="Z30" s="170">
        <f t="shared" si="0"/>
        <v>0</v>
      </c>
    </row>
    <row r="31" spans="1:26" ht="23.25" customHeight="1">
      <c r="A31" s="351" t="s">
        <v>83</v>
      </c>
      <c r="B31" s="353"/>
      <c r="C31" s="169">
        <f>D31</f>
        <v>0</v>
      </c>
      <c r="D31" s="170">
        <f>G31+I31</f>
        <v>0</v>
      </c>
      <c r="E31" s="84"/>
      <c r="F31" s="50"/>
      <c r="G31" s="50"/>
      <c r="H31" s="50"/>
      <c r="I31" s="171"/>
      <c r="J31" s="146"/>
      <c r="K31" s="169"/>
      <c r="L31" s="170"/>
      <c r="M31" s="84"/>
      <c r="N31" s="50"/>
      <c r="O31" s="50"/>
      <c r="P31" s="50"/>
      <c r="Q31" s="171"/>
      <c r="R31" s="146"/>
      <c r="S31" s="170">
        <f t="shared" si="1"/>
        <v>0</v>
      </c>
      <c r="T31" s="170">
        <f t="shared" si="0"/>
        <v>0</v>
      </c>
      <c r="U31" s="170">
        <f t="shared" si="0"/>
        <v>0</v>
      </c>
      <c r="V31" s="170">
        <f t="shared" si="0"/>
        <v>0</v>
      </c>
      <c r="W31" s="170">
        <f t="shared" si="0"/>
        <v>0</v>
      </c>
      <c r="X31" s="170">
        <f t="shared" si="0"/>
        <v>0</v>
      </c>
      <c r="Y31" s="170">
        <f t="shared" si="0"/>
        <v>0</v>
      </c>
      <c r="Z31" s="170">
        <f t="shared" si="0"/>
        <v>0</v>
      </c>
    </row>
    <row r="32" spans="1:26" ht="23.25" customHeight="1">
      <c r="A32" s="351" t="s">
        <v>82</v>
      </c>
      <c r="B32" s="353"/>
      <c r="C32" s="169">
        <f>J32+D32</f>
        <v>0</v>
      </c>
      <c r="D32" s="170">
        <f>E32+I32</f>
        <v>0</v>
      </c>
      <c r="E32" s="84">
        <f>SUM(F32:H32)</f>
        <v>0</v>
      </c>
      <c r="F32" s="50">
        <v>0</v>
      </c>
      <c r="G32" s="50">
        <v>0</v>
      </c>
      <c r="H32" s="50">
        <v>0</v>
      </c>
      <c r="I32" s="171">
        <v>0</v>
      </c>
      <c r="J32" s="146"/>
      <c r="K32" s="169">
        <f>L32+R32</f>
        <v>241962</v>
      </c>
      <c r="L32" s="170">
        <f>M32+Q32</f>
        <v>241962</v>
      </c>
      <c r="M32" s="84">
        <f>N32+O32+P32</f>
        <v>80042</v>
      </c>
      <c r="N32" s="50">
        <v>14064</v>
      </c>
      <c r="O32" s="50">
        <v>17401</v>
      </c>
      <c r="P32" s="50">
        <v>48577</v>
      </c>
      <c r="Q32" s="171">
        <v>161920</v>
      </c>
      <c r="R32" s="146"/>
      <c r="S32" s="170">
        <f>Z32+T32</f>
        <v>241962</v>
      </c>
      <c r="T32" s="170">
        <f>U32+Y32</f>
        <v>241962</v>
      </c>
      <c r="U32" s="170">
        <f>SUM(V32:X32)</f>
        <v>80042</v>
      </c>
      <c r="V32" s="170">
        <f t="shared" si="0"/>
        <v>14064</v>
      </c>
      <c r="W32" s="170">
        <f t="shared" si="0"/>
        <v>17401</v>
      </c>
      <c r="X32" s="170">
        <f t="shared" si="0"/>
        <v>48577</v>
      </c>
      <c r="Y32" s="170">
        <f>I32+Q32</f>
        <v>161920</v>
      </c>
      <c r="Z32" s="170">
        <f t="shared" si="0"/>
        <v>0</v>
      </c>
    </row>
    <row r="33" spans="1:26" ht="23.25" customHeight="1">
      <c r="A33" s="351" t="s">
        <v>81</v>
      </c>
      <c r="B33" s="353"/>
      <c r="C33" s="169">
        <f>J33+D33</f>
        <v>0</v>
      </c>
      <c r="D33" s="170">
        <f>E33+I33</f>
        <v>0</v>
      </c>
      <c r="E33" s="84">
        <f>SUM(F33:H33)</f>
        <v>0</v>
      </c>
      <c r="F33" s="50">
        <v>0</v>
      </c>
      <c r="G33" s="50">
        <v>0</v>
      </c>
      <c r="H33" s="50">
        <v>0</v>
      </c>
      <c r="I33" s="171">
        <v>0</v>
      </c>
      <c r="J33" s="146"/>
      <c r="K33" s="169">
        <f>L33+R33</f>
        <v>214364</v>
      </c>
      <c r="L33" s="170">
        <f>M33+Q33</f>
        <v>214364</v>
      </c>
      <c r="M33" s="84">
        <f>N33+O33+P33</f>
        <v>127780</v>
      </c>
      <c r="N33" s="50">
        <v>45699</v>
      </c>
      <c r="O33" s="50">
        <v>56105</v>
      </c>
      <c r="P33" s="50">
        <v>25976</v>
      </c>
      <c r="Q33" s="171">
        <v>86584</v>
      </c>
      <c r="R33" s="146"/>
      <c r="S33" s="170">
        <f>Z33+T33</f>
        <v>214364</v>
      </c>
      <c r="T33" s="170">
        <f>U33+Y33</f>
        <v>214364</v>
      </c>
      <c r="U33" s="170">
        <f>SUM(V33:X33)</f>
        <v>127780</v>
      </c>
      <c r="V33" s="170">
        <f t="shared" si="0"/>
        <v>45699</v>
      </c>
      <c r="W33" s="170">
        <f t="shared" si="0"/>
        <v>56105</v>
      </c>
      <c r="X33" s="170">
        <f t="shared" si="0"/>
        <v>25976</v>
      </c>
      <c r="Y33" s="170">
        <f>I33+Q33</f>
        <v>86584</v>
      </c>
      <c r="Z33" s="170">
        <f t="shared" si="0"/>
        <v>0</v>
      </c>
    </row>
    <row r="34" spans="1:26" ht="23.25" customHeight="1" thickBot="1">
      <c r="A34" s="354" t="s">
        <v>92</v>
      </c>
      <c r="B34" s="354"/>
      <c r="C34" s="169">
        <f>J34+D34</f>
        <v>0</v>
      </c>
      <c r="D34" s="170">
        <f>E34+I34</f>
        <v>0</v>
      </c>
      <c r="E34" s="84">
        <f>SUM(F34:H34)</f>
        <v>0</v>
      </c>
      <c r="F34" s="50">
        <v>0</v>
      </c>
      <c r="G34" s="50">
        <v>0</v>
      </c>
      <c r="H34" s="50">
        <v>0</v>
      </c>
      <c r="I34" s="171">
        <v>0</v>
      </c>
      <c r="J34" s="146"/>
      <c r="K34" s="169">
        <f>L34+R34</f>
        <v>143944</v>
      </c>
      <c r="L34" s="170">
        <f>M34+Q34</f>
        <v>143944</v>
      </c>
      <c r="M34" s="84">
        <f>N34+O34+P34</f>
        <v>92318</v>
      </c>
      <c r="N34" s="50">
        <v>37232</v>
      </c>
      <c r="O34" s="50">
        <v>39597</v>
      </c>
      <c r="P34" s="50">
        <v>15489</v>
      </c>
      <c r="Q34" s="171">
        <v>51626</v>
      </c>
      <c r="R34" s="146"/>
      <c r="S34" s="170">
        <f>T34+Z34</f>
        <v>143944</v>
      </c>
      <c r="T34" s="170">
        <f>U34+Y34</f>
        <v>143944</v>
      </c>
      <c r="U34" s="170">
        <f>SUM(V34:X34)</f>
        <v>92318</v>
      </c>
      <c r="V34" s="170">
        <f t="shared" si="0"/>
        <v>37232</v>
      </c>
      <c r="W34" s="170">
        <f t="shared" si="0"/>
        <v>39597</v>
      </c>
      <c r="X34" s="170">
        <f t="shared" si="0"/>
        <v>15489</v>
      </c>
      <c r="Y34" s="170">
        <f t="shared" si="0"/>
        <v>51626</v>
      </c>
      <c r="Z34" s="170">
        <f t="shared" si="0"/>
        <v>0</v>
      </c>
    </row>
    <row r="35" spans="1:26" ht="45.75" customHeight="1" thickBot="1">
      <c r="A35" s="349" t="s">
        <v>45</v>
      </c>
      <c r="B35" s="350"/>
      <c r="C35" s="172">
        <f>SUM(C25:C34)</f>
        <v>0</v>
      </c>
      <c r="D35" s="172">
        <f t="shared" ref="D35:I35" si="2">SUM(D25:D34)</f>
        <v>0</v>
      </c>
      <c r="E35" s="172">
        <f t="shared" si="2"/>
        <v>0</v>
      </c>
      <c r="F35" s="172">
        <f t="shared" si="2"/>
        <v>0</v>
      </c>
      <c r="G35" s="172">
        <f t="shared" si="2"/>
        <v>0</v>
      </c>
      <c r="H35" s="172">
        <f t="shared" si="2"/>
        <v>0</v>
      </c>
      <c r="I35" s="172">
        <f t="shared" si="2"/>
        <v>0</v>
      </c>
      <c r="J35" s="172">
        <f>SUM(J25:J32)</f>
        <v>0</v>
      </c>
      <c r="K35" s="173">
        <f>SUM(K26:K34)</f>
        <v>600270</v>
      </c>
      <c r="L35" s="173">
        <f t="shared" ref="L35:Z35" si="3">SUM(L26:L34)</f>
        <v>600270</v>
      </c>
      <c r="M35" s="173">
        <f t="shared" si="3"/>
        <v>300140</v>
      </c>
      <c r="N35" s="173">
        <f t="shared" si="3"/>
        <v>96995</v>
      </c>
      <c r="O35" s="173">
        <f t="shared" si="3"/>
        <v>113103</v>
      </c>
      <c r="P35" s="173">
        <f t="shared" si="3"/>
        <v>90042</v>
      </c>
      <c r="Q35" s="173">
        <f t="shared" si="3"/>
        <v>300130</v>
      </c>
      <c r="R35" s="173">
        <f t="shared" si="3"/>
        <v>0</v>
      </c>
      <c r="S35" s="173">
        <f t="shared" si="3"/>
        <v>600270</v>
      </c>
      <c r="T35" s="173">
        <f t="shared" si="3"/>
        <v>600270</v>
      </c>
      <c r="U35" s="173">
        <f t="shared" si="3"/>
        <v>300140</v>
      </c>
      <c r="V35" s="173">
        <f t="shared" si="3"/>
        <v>96995</v>
      </c>
      <c r="W35" s="173">
        <f t="shared" si="3"/>
        <v>113103</v>
      </c>
      <c r="X35" s="173">
        <f t="shared" si="3"/>
        <v>90042</v>
      </c>
      <c r="Y35" s="173">
        <f t="shared" si="3"/>
        <v>300130</v>
      </c>
      <c r="Z35" s="173">
        <f t="shared" si="3"/>
        <v>0</v>
      </c>
    </row>
  </sheetData>
  <mergeCells count="59">
    <mergeCell ref="A3:Z3"/>
    <mergeCell ref="B5:K5"/>
    <mergeCell ref="B6:K6"/>
    <mergeCell ref="B7:K7"/>
    <mergeCell ref="B8:K8"/>
    <mergeCell ref="B9:K9"/>
    <mergeCell ref="B10:K10"/>
    <mergeCell ref="B11:K11"/>
    <mergeCell ref="B12:K12"/>
    <mergeCell ref="A15:B22"/>
    <mergeCell ref="C15:J15"/>
    <mergeCell ref="K15:R15"/>
    <mergeCell ref="L17:L22"/>
    <mergeCell ref="M17:Q17"/>
    <mergeCell ref="R17:R22"/>
    <mergeCell ref="H19:H22"/>
    <mergeCell ref="S15:Z15"/>
    <mergeCell ref="C16:C22"/>
    <mergeCell ref="D16:J16"/>
    <mergeCell ref="K16:K22"/>
    <mergeCell ref="L16:R16"/>
    <mergeCell ref="S16:S22"/>
    <mergeCell ref="T16:Z16"/>
    <mergeCell ref="D17:D22"/>
    <mergeCell ref="E17:I17"/>
    <mergeCell ref="J17:J22"/>
    <mergeCell ref="T17:T22"/>
    <mergeCell ref="U17:Y17"/>
    <mergeCell ref="Z17:Z22"/>
    <mergeCell ref="E18:E22"/>
    <mergeCell ref="I18:I22"/>
    <mergeCell ref="M18:M22"/>
    <mergeCell ref="Q18:Q22"/>
    <mergeCell ref="U18:U22"/>
    <mergeCell ref="Y18:Y22"/>
    <mergeCell ref="F19:G19"/>
    <mergeCell ref="N19:O19"/>
    <mergeCell ref="P19:P22"/>
    <mergeCell ref="V19:W19"/>
    <mergeCell ref="X19:X22"/>
    <mergeCell ref="F20:F22"/>
    <mergeCell ref="G20:G22"/>
    <mergeCell ref="N20:N22"/>
    <mergeCell ref="O20:O22"/>
    <mergeCell ref="V20:V22"/>
    <mergeCell ref="W20:W22"/>
    <mergeCell ref="A23:B23"/>
    <mergeCell ref="A24:Z24"/>
    <mergeCell ref="A25:B25"/>
    <mergeCell ref="A26:B26"/>
    <mergeCell ref="A27:B27"/>
    <mergeCell ref="A28:B28"/>
    <mergeCell ref="A35:B35"/>
    <mergeCell ref="A29:B29"/>
    <mergeCell ref="A30:B30"/>
    <mergeCell ref="A31:B31"/>
    <mergeCell ref="A32:B32"/>
    <mergeCell ref="A33:B33"/>
    <mergeCell ref="A34:B34"/>
  </mergeCells>
  <conditionalFormatting sqref="A36:Z65536 E18 H18:H19 F18:G20 C17 I18:I22 E15:J15 E13:Z14 C13:D16 L11:Z12 A4:Z8 A3 M18 K15:L16 P18:P19 N18:O20 J17:K17 Q18:Q22 M15:R15 U18 S15:T16 X18:X19 V18:W20 R17:S17 Y18:Y22 C23:Z23 Z17 U15:Z15 A1:Z2 C25:Z25 C26:R30 S26:Z34 A10:B14 A9 C10:Z10 L9:Z9 C35:Z35 AA1:IV1048576">
    <cfRule type="cellIs" dxfId="2" priority="4" stopIfTrue="1" operator="equal">
      <formula>0</formula>
    </cfRule>
  </conditionalFormatting>
  <conditionalFormatting sqref="C31:G33 H31:R31 C34:J34 H32:J33 K32:R34">
    <cfRule type="cellIs" dxfId="1" priority="2" stopIfTrue="1" operator="equal">
      <formula>0</formula>
    </cfRule>
  </conditionalFormatting>
  <conditionalFormatting sqref="B9:K9">
    <cfRule type="cellIs" dxfId="0" priority="1" stopIfTrue="1" operator="equal">
      <formula>0</formula>
    </cfRule>
  </conditionalFormatting>
  <pageMargins left="0" right="0" top="0" bottom="0" header="0" footer="0"/>
  <pageSetup paperSize="9" scale="60" fitToWidth="0" fitToHeight="0" orientation="landscape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zał.4 oświatowe</vt:lpstr>
      <vt:lpstr>zał.4 pozaoświatowe</vt:lpstr>
      <vt:lpstr>zał. 2 Dochody unijne</vt:lpstr>
      <vt:lpstr> zał.2 unijne</vt:lpstr>
      <vt:lpstr>zał. 4 unijne</vt:lpstr>
      <vt:lpstr>Zał 7 Szkoła z pasją</vt:lpstr>
      <vt:lpstr>Zał 7 Akademia sukcesu</vt:lpstr>
      <vt:lpstr>Zał 7 Razem dla Edukacji</vt:lpstr>
      <vt:lpstr>Zał 7 Inwestycja w edukację</vt:lpstr>
      <vt:lpstr>' zał.2 unijne'!Obszar_wydruku</vt:lpstr>
      <vt:lpstr>'zał. 2 Dochody unijne'!Obszar_wydruku</vt:lpstr>
      <vt:lpstr>'zał. 4 unijne'!Obszar_wydruku</vt:lpstr>
      <vt:lpstr>'zał.4 oświatowe'!Obszar_wydruku</vt:lpstr>
      <vt:lpstr>' zał.2 unijne'!Tytuły_wydruku</vt:lpstr>
      <vt:lpstr>'zał. 2 Dochody unijne'!Tytuły_wydruku</vt:lpstr>
      <vt:lpstr>'zał. 4 unijne'!Tytuły_wydruku</vt:lpstr>
      <vt:lpstr>'zał.4 oświatowe'!Tytuły_wydruku</vt:lpstr>
      <vt:lpstr>'zał.4 pozaoświatowe'!Tytuły_wydruku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amatuszewska</dc:creator>
  <cp:lastModifiedBy>Dańczak-Kowalczyk Katarzyna</cp:lastModifiedBy>
  <cp:lastPrinted>2024-05-24T09:31:50Z</cp:lastPrinted>
  <dcterms:created xsi:type="dcterms:W3CDTF">2010-08-26T13:12:27Z</dcterms:created>
  <dcterms:modified xsi:type="dcterms:W3CDTF">2024-05-24T14:12:22Z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Załączniki 1 - 10 - WPF_19.11.2015.xls</vt:lpwstr>
  </property>
</Properties>
</file>